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8_2020_SVP_violetai_www\"/>
    </mc:Choice>
  </mc:AlternateContent>
  <bookViews>
    <workbookView xWindow="0" yWindow="0" windowWidth="28800" windowHeight="11835" tabRatio="564"/>
  </bookViews>
  <sheets>
    <sheet name="1_c_1_c_1_forma" sheetId="1" r:id="rId1"/>
    <sheet name="vykdytojų_kodai" sheetId="3" r:id="rId2"/>
  </sheets>
  <definedNames>
    <definedName name="Excel_BuiltIn_Print_Titles_1_1">#REF!</definedName>
    <definedName name="Excel_BuiltIn_Print_Titles_1_1_1">'1_c_1_c_1_forma'!$A$17:$HP$19</definedName>
    <definedName name="Excel_BuiltIn_Print_Titles_2_1">"$#REF!.$A$5:$IS$7"</definedName>
    <definedName name="Excel_BuiltIn_Print_Titles_2_1_1">#REF!</definedName>
    <definedName name="_xlnm.Print_Titles" localSheetId="0">'1_c_1_c_1_forma'!$17:$19</definedName>
  </definedNames>
  <calcPr calcId="152511"/>
</workbook>
</file>

<file path=xl/calcChain.xml><?xml version="1.0" encoding="utf-8"?>
<calcChain xmlns="http://schemas.openxmlformats.org/spreadsheetml/2006/main">
  <c r="H141" i="1" l="1"/>
  <c r="I141" i="1"/>
  <c r="J141" i="1"/>
  <c r="G141" i="1"/>
  <c r="H73" i="1"/>
  <c r="I73" i="1"/>
  <c r="J73" i="1"/>
  <c r="G73" i="1"/>
  <c r="H166" i="1" l="1"/>
  <c r="H145" i="1"/>
  <c r="I145" i="1"/>
  <c r="J145" i="1"/>
  <c r="G145" i="1"/>
  <c r="H144" i="1"/>
  <c r="I144" i="1"/>
  <c r="J144" i="1"/>
  <c r="G144" i="1"/>
  <c r="H140" i="1" l="1"/>
  <c r="I140" i="1"/>
  <c r="J140" i="1"/>
  <c r="G140" i="1"/>
  <c r="H139" i="1"/>
  <c r="I139" i="1"/>
  <c r="J139" i="1"/>
  <c r="G139" i="1"/>
  <c r="H90" i="1"/>
  <c r="I90" i="1"/>
  <c r="J90" i="1"/>
  <c r="H28" i="1"/>
  <c r="I28" i="1"/>
  <c r="J28" i="1"/>
  <c r="G28" i="1"/>
  <c r="H31" i="1" l="1"/>
  <c r="I31" i="1"/>
  <c r="J31" i="1"/>
  <c r="G31" i="1"/>
  <c r="G142" i="1" l="1"/>
  <c r="H88" i="1" l="1"/>
  <c r="J65" i="1" l="1"/>
  <c r="I65" i="1"/>
  <c r="H65" i="1"/>
  <c r="G65" i="1"/>
  <c r="G125" i="1" l="1"/>
  <c r="G50" i="1" l="1"/>
  <c r="H138" i="1"/>
  <c r="I138" i="1"/>
  <c r="J138" i="1"/>
  <c r="G138" i="1"/>
  <c r="H126" i="1" l="1"/>
  <c r="H164" i="1" l="1"/>
  <c r="I164" i="1"/>
  <c r="J164" i="1"/>
  <c r="G164" i="1"/>
  <c r="J161" i="1" l="1"/>
  <c r="J143" i="1"/>
  <c r="J142" i="1"/>
  <c r="J162" i="1" s="1"/>
  <c r="J153" i="1"/>
  <c r="J134" i="1"/>
  <c r="J135" i="1" s="1"/>
  <c r="J130" i="1"/>
  <c r="J131" i="1" s="1"/>
  <c r="J126" i="1"/>
  <c r="J127" i="1" s="1"/>
  <c r="J122" i="1"/>
  <c r="J123" i="1" s="1"/>
  <c r="J116" i="1"/>
  <c r="J117" i="1" s="1"/>
  <c r="J112" i="1"/>
  <c r="J108" i="1"/>
  <c r="J104" i="1"/>
  <c r="J102" i="1"/>
  <c r="J99" i="1"/>
  <c r="J96" i="1"/>
  <c r="J94" i="1"/>
  <c r="J86" i="1"/>
  <c r="J84" i="1"/>
  <c r="J82" i="1"/>
  <c r="J74" i="1"/>
  <c r="J62" i="1"/>
  <c r="J58" i="1"/>
  <c r="J56" i="1"/>
  <c r="J54" i="1"/>
  <c r="J50" i="1"/>
  <c r="J48" i="1"/>
  <c r="J46" i="1"/>
  <c r="J43" i="1"/>
  <c r="J41" i="1"/>
  <c r="J36" i="1"/>
  <c r="J37" i="1"/>
  <c r="G163" i="1"/>
  <c r="G161" i="1"/>
  <c r="G143" i="1"/>
  <c r="G162" i="1"/>
  <c r="G158" i="1"/>
  <c r="G155" i="1"/>
  <c r="G134" i="1"/>
  <c r="G135" i="1" s="1"/>
  <c r="G130" i="1"/>
  <c r="G131" i="1" s="1"/>
  <c r="G126" i="1"/>
  <c r="G127" i="1" s="1"/>
  <c r="G122" i="1"/>
  <c r="G123" i="1" s="1"/>
  <c r="G116" i="1"/>
  <c r="G117" i="1" s="1"/>
  <c r="G112" i="1"/>
  <c r="G108" i="1"/>
  <c r="G104" i="1"/>
  <c r="G102" i="1"/>
  <c r="G99" i="1"/>
  <c r="G96" i="1"/>
  <c r="G94" i="1"/>
  <c r="G90" i="1"/>
  <c r="G86" i="1"/>
  <c r="G84" i="1"/>
  <c r="G82" i="1"/>
  <c r="G74" i="1"/>
  <c r="G62" i="1"/>
  <c r="G58" i="1"/>
  <c r="G56" i="1"/>
  <c r="G54" i="1"/>
  <c r="G48" i="1"/>
  <c r="G46" i="1"/>
  <c r="G43" i="1"/>
  <c r="G41" i="1"/>
  <c r="G36" i="1"/>
  <c r="G66" i="1" l="1"/>
  <c r="J51" i="1"/>
  <c r="J66" i="1"/>
  <c r="G51" i="1"/>
  <c r="G105" i="1"/>
  <c r="G146" i="1"/>
  <c r="G113" i="1"/>
  <c r="G37" i="1"/>
  <c r="G136" i="1"/>
  <c r="G91" i="1"/>
  <c r="G153" i="1"/>
  <c r="G152" i="1" s="1"/>
  <c r="G168" i="1" s="1"/>
  <c r="J136" i="1"/>
  <c r="J113" i="1"/>
  <c r="J105" i="1"/>
  <c r="J91" i="1"/>
  <c r="J146" i="1"/>
  <c r="J152" i="1"/>
  <c r="J168" i="1" s="1"/>
  <c r="G118" i="1" l="1"/>
  <c r="G137" i="1" s="1"/>
  <c r="J118" i="1"/>
  <c r="J137" i="1" s="1"/>
  <c r="H143" i="1" l="1"/>
  <c r="I143" i="1"/>
  <c r="I84" i="1" l="1"/>
  <c r="H153" i="1" l="1"/>
  <c r="H130" i="1" l="1"/>
  <c r="H134" i="1"/>
  <c r="H142" i="1" l="1"/>
  <c r="H162" i="1" s="1"/>
  <c r="I142" i="1"/>
  <c r="I162" i="1" s="1"/>
  <c r="H155" i="1"/>
  <c r="I153" i="1"/>
  <c r="H158" i="1" l="1"/>
  <c r="I158" i="1"/>
  <c r="H82" i="1" l="1"/>
  <c r="I82" i="1"/>
  <c r="H161" i="1"/>
  <c r="I161" i="1"/>
  <c r="I116" i="1"/>
  <c r="I117" i="1" s="1"/>
  <c r="H116" i="1"/>
  <c r="H117" i="1" s="1"/>
  <c r="H112" i="1"/>
  <c r="I112" i="1"/>
  <c r="H50" i="1"/>
  <c r="I50" i="1"/>
  <c r="H36" i="1"/>
  <c r="I36" i="1"/>
  <c r="H135" i="1"/>
  <c r="H131" i="1"/>
  <c r="H127" i="1"/>
  <c r="I126" i="1"/>
  <c r="I127" i="1" s="1"/>
  <c r="H122" i="1"/>
  <c r="H123" i="1" s="1"/>
  <c r="I122" i="1"/>
  <c r="I123" i="1" s="1"/>
  <c r="H108" i="1"/>
  <c r="H104" i="1"/>
  <c r="I104" i="1"/>
  <c r="H102" i="1"/>
  <c r="I102" i="1"/>
  <c r="H99" i="1"/>
  <c r="I99" i="1"/>
  <c r="H96" i="1"/>
  <c r="I96" i="1"/>
  <c r="H94" i="1"/>
  <c r="I94" i="1"/>
  <c r="H86" i="1"/>
  <c r="I86" i="1"/>
  <c r="H84" i="1"/>
  <c r="H74" i="1"/>
  <c r="I74" i="1"/>
  <c r="H62" i="1"/>
  <c r="I62" i="1"/>
  <c r="H58" i="1"/>
  <c r="I58" i="1"/>
  <c r="H56" i="1"/>
  <c r="I56" i="1"/>
  <c r="H54" i="1"/>
  <c r="I54" i="1"/>
  <c r="H48" i="1"/>
  <c r="I48" i="1"/>
  <c r="H46" i="1"/>
  <c r="I46" i="1"/>
  <c r="H43" i="1"/>
  <c r="I43" i="1"/>
  <c r="H41" i="1"/>
  <c r="I41" i="1"/>
  <c r="I108" i="1"/>
  <c r="I134" i="1"/>
  <c r="I135" i="1" s="1"/>
  <c r="I130" i="1"/>
  <c r="I131" i="1" s="1"/>
  <c r="I51" i="1" l="1"/>
  <c r="I66" i="1"/>
  <c r="I37" i="1"/>
  <c r="H51" i="1"/>
  <c r="H66" i="1"/>
  <c r="H37" i="1"/>
  <c r="I152" i="1"/>
  <c r="H152" i="1"/>
  <c r="I146" i="1"/>
  <c r="I105" i="1"/>
  <c r="H146" i="1"/>
  <c r="I113" i="1"/>
  <c r="H91" i="1"/>
  <c r="H113" i="1"/>
  <c r="H105" i="1"/>
  <c r="H136" i="1"/>
  <c r="I136" i="1"/>
  <c r="I91" i="1"/>
  <c r="H168" i="1" l="1"/>
  <c r="I168" i="1"/>
  <c r="I118" i="1"/>
  <c r="I137" i="1" s="1"/>
  <c r="H118" i="1"/>
  <c r="H137" i="1" s="1"/>
</calcChain>
</file>

<file path=xl/sharedStrings.xml><?xml version="1.0" encoding="utf-8"?>
<sst xmlns="http://schemas.openxmlformats.org/spreadsheetml/2006/main" count="459" uniqueCount="200">
  <si>
    <t>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</si>
  <si>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</si>
  <si>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</si>
  <si>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</si>
  <si>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</si>
  <si>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</si>
  <si>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</si>
  <si>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</si>
  <si>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</si>
  <si>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</si>
  <si>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Planas</t>
  </si>
  <si>
    <t xml:space="preserve">03 Aplinkos apsaugos programa </t>
  </si>
  <si>
    <t>01</t>
  </si>
  <si>
    <t>Pagerinti aplinkos kokybę mieste, kurti darnaus vystymosi principais pagrįstą sveiką ir švarią gyvenamąją aplinką mieste</t>
  </si>
  <si>
    <t>SB</t>
  </si>
  <si>
    <t>04</t>
  </si>
  <si>
    <t>Iš viso uždaviniui</t>
  </si>
  <si>
    <t>02</t>
  </si>
  <si>
    <t>Gausinti miesto želdinius, gerinti esamų želdinių kokybę, apsaugoti vertingas gamtines teritorijas</t>
  </si>
  <si>
    <t>03</t>
  </si>
  <si>
    <t>Gerinti miesto vandens telkinių ir jų prieigų gamtosauginę būklę</t>
  </si>
  <si>
    <t>05</t>
  </si>
  <si>
    <t>Sutvarkyti užterštas teritorijas, buvusius karjerus ir durpynus</t>
  </si>
  <si>
    <t>ES</t>
  </si>
  <si>
    <t>06</t>
  </si>
  <si>
    <t>Vykdyti miesto aplinkos kokybės stebėseną</t>
  </si>
  <si>
    <t>145412194</t>
  </si>
  <si>
    <t>07</t>
  </si>
  <si>
    <t>Vykdyti miesto bendruomenės aplinkosauginį ugdymą</t>
  </si>
  <si>
    <t>08</t>
  </si>
  <si>
    <t>Pašalinti aplinkos teršimo šaltinius</t>
  </si>
  <si>
    <t>Iš viso tikslui</t>
  </si>
  <si>
    <t xml:space="preserve">Reguliuoti gyvūnų (šunų, kačių), laikomų Šiaulių miesto daugiabučiuose namuose, populiaciją, kontroliuoti jų priežiūrą </t>
  </si>
  <si>
    <t>Vietinės rinkliavos  administravimas</t>
  </si>
  <si>
    <t>Gyvūnų priežiūrai skirtos įrangos įrengimas ir priežiūra</t>
  </si>
  <si>
    <t>Gyvūnų priežiūros, apsaugos organizavimas</t>
  </si>
  <si>
    <t>Gyventojų ugdymas globoti ir saugoti gyvūnus</t>
  </si>
  <si>
    <t>Gyventojų ugdymas gyvūnų priežiūros globos užkrečiamųjų ligų prevencijos, gyvūnų gerovės ir kt. klausimais (vaizdinė sklaida)</t>
  </si>
  <si>
    <t xml:space="preserve">Iš viso  programai </t>
  </si>
  <si>
    <t>Viso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</si>
  <si>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</si>
  <si>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</si>
  <si>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</si>
  <si>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</si>
  <si>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</si>
  <si>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</si>
  <si>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</si>
  <si>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</si>
  <si>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</si>
  <si>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</si>
  <si>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</si>
  <si>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1.9.</t>
  </si>
  <si>
    <t>2.</t>
  </si>
  <si>
    <t>Kitos lėšos (KT)</t>
  </si>
  <si>
    <t>Strateginio veiklos plano vykdytojų kodų klasifikatorius*</t>
  </si>
  <si>
    <t>Programos vykdytojo kodas</t>
  </si>
  <si>
    <t>Šiaulių municipalinė aplinkos tyrimų laboratorija</t>
  </si>
  <si>
    <t>VšĮ Šiaulių regiono atliekų tvarkymo centras</t>
  </si>
  <si>
    <t>VB</t>
  </si>
  <si>
    <t>Gyvūnų, benamių gyvūnų globos ir priežiūros, gyvūnų laikymo kontrolės vykdymo tikslinių programų įgyvendinimas (projektų finansavimas)</t>
  </si>
  <si>
    <t>tūkst. Eur</t>
  </si>
  <si>
    <t>Įgyvendinti projektą "Šiaulių miesto paviršinių nuotekų tvarkymo sistemos inventorizavimas, paviršinių nuotekų tvarkymo infrastruktūros rekonstravimas ir plėtra"</t>
  </si>
  <si>
    <t>Kompensuota už asbesto gaminių šalinimą proc.</t>
  </si>
  <si>
    <t>Pavadinimas</t>
  </si>
  <si>
    <t>2017 metais patvirtinti asignavimai</t>
  </si>
  <si>
    <t xml:space="preserve">Savivaldybės biudžeto lėšos 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</si>
  <si>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</si>
  <si>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</si>
  <si>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</si>
  <si>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</si>
  <si>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</si>
  <si>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Kelių priežiūros programos lėšos VB (KPP)</t>
  </si>
  <si>
    <t>Europos Sąjungos lėšos ES</t>
  </si>
  <si>
    <t>1.10.</t>
  </si>
  <si>
    <t>Įstaigų pajamų lėšos SP</t>
  </si>
  <si>
    <t>1.11.</t>
  </si>
  <si>
    <t>Įstaigų praėjusių metų lėšų likučiai SP (LIK)</t>
  </si>
  <si>
    <t xml:space="preserve">SB </t>
  </si>
  <si>
    <t>145787276  07</t>
  </si>
  <si>
    <t>07   20</t>
  </si>
  <si>
    <t>07  20</t>
  </si>
  <si>
    <t>18</t>
  </si>
  <si>
    <t>05   07</t>
  </si>
  <si>
    <t>Vystyti efektyvią komunalinių atliekų tvarkymo sistemą</t>
  </si>
  <si>
    <t>2018 metai</t>
  </si>
  <si>
    <t xml:space="preserve">2019 metai </t>
  </si>
  <si>
    <t>Valstybės investicijų projektų lėšos VB (VIP)</t>
  </si>
  <si>
    <t>įrengta didelio gabarito atliekų surinkimo aikštelė (DGSA) su pakartotiniam panaudojimui tinkamų atliekų surinkimu</t>
  </si>
  <si>
    <t>8-10</t>
  </si>
  <si>
    <t>SB lik.</t>
  </si>
  <si>
    <t>09</t>
  </si>
  <si>
    <t>Įgyvendinti projektą "Miesto kvartalų atnaujinimas Lietuvoje, pagerinant jų energetines charakteristikas"</t>
  </si>
  <si>
    <t xml:space="preserve">Atnaujinti (modernizuoti) Dubijos, P. Višinskio, Vytauto gatvių ir Draugystės prospekto, apimančio abiejų jo pusių daugiabučius gyvenamuosius namus, vnt </t>
  </si>
  <si>
    <t>20</t>
  </si>
  <si>
    <t>Urbanistinės plėtros ir ūkio departamento Statybos ir renovacijos skyrius</t>
  </si>
  <si>
    <t>Urbanistinės plėtros ir ūkio departamento Miesto ūkio ir aplinkos skyrius</t>
  </si>
  <si>
    <t>Civilinės saugos, viešosios tvarkos ir sanitarijos skyrius</t>
  </si>
  <si>
    <t>Projektų valdymo skyrius</t>
  </si>
  <si>
    <t>Urbanistinės plėtros ir ūkio departamento Architektūros, urbanistikos ir paveldosaugos skyrius</t>
  </si>
  <si>
    <t>* patvirtinta Šiaulių miesto savivaldybės administracijos direktoriaus 2016-10-28 įsakymu Nr. A -1473</t>
  </si>
  <si>
    <t>Įgyvendinta projekto veiklų proc.</t>
  </si>
  <si>
    <t>Strateginiai tikslas 03. Kurti kokybišką gyvenamąją aplinką</t>
  </si>
  <si>
    <t xml:space="preserve">FINANSAVIMO ŠALTINIŲ SUVESTINĖ </t>
  </si>
  <si>
    <t>SB (LIK)</t>
  </si>
  <si>
    <t>145412194  07</t>
  </si>
  <si>
    <t>SP</t>
  </si>
  <si>
    <t>SP (LIK)</t>
  </si>
  <si>
    <t>Iš viso 03 programai  (1 eilutė + 2 eilutė)</t>
  </si>
  <si>
    <t>SB(LIK)</t>
  </si>
  <si>
    <t xml:space="preserve"> 20  07</t>
  </si>
  <si>
    <t xml:space="preserve">07 20  </t>
  </si>
  <si>
    <t xml:space="preserve">05 06  </t>
  </si>
  <si>
    <t xml:space="preserve">2020 metai </t>
  </si>
  <si>
    <t>2.1.</t>
  </si>
  <si>
    <t>Valstybės biudžeto lėšos KT(VB)</t>
  </si>
  <si>
    <t>2.2</t>
  </si>
  <si>
    <t>Europos Sąjungos lėšos KT (ES)</t>
  </si>
  <si>
    <t>2.3</t>
  </si>
  <si>
    <t>Kitos lėšos KT</t>
  </si>
  <si>
    <t>1</t>
  </si>
  <si>
    <t>APP programai</t>
  </si>
  <si>
    <t>2</t>
  </si>
  <si>
    <t xml:space="preserve">Įsigytų konteinerių sk. </t>
  </si>
  <si>
    <t xml:space="preserve">Prūdelio tvenkinio kraštovaizdžio formavimas ir ekologinės būklės gerinimas </t>
  </si>
  <si>
    <t>16/17/ 11</t>
  </si>
  <si>
    <t xml:space="preserve">Parengtų straipsnių, leidinių sk.  </t>
  </si>
  <si>
    <t xml:space="preserve">Kompensuoti fiziniams asmenims asbesto turinčių gaminių atliekų šalinimą </t>
  </si>
  <si>
    <r>
      <t xml:space="preserve">Įgyvendinti projektą </t>
    </r>
    <r>
      <rPr>
        <sz val="12"/>
        <rFont val="Calibri"/>
        <family val="2"/>
        <charset val="186"/>
      </rPr>
      <t>„</t>
    </r>
    <r>
      <rPr>
        <sz val="12"/>
        <rFont val="Times New Roman"/>
        <family val="1"/>
        <charset val="186"/>
      </rPr>
      <t>Komunalinių atliekų rūšiuojamojo surinkimo infrastruktūros plėtra Šaulių regione</t>
    </r>
    <r>
      <rPr>
        <sz val="12"/>
        <rFont val="Calibri"/>
        <family val="2"/>
        <charset val="186"/>
      </rPr>
      <t>“</t>
    </r>
  </si>
  <si>
    <t>2017 metų patvirtinti asignavimai</t>
  </si>
  <si>
    <t>2018 metų asignavimų planas</t>
  </si>
  <si>
    <t>2019 metų lėšų projektas</t>
  </si>
  <si>
    <t>2020 metų lėšų projektas</t>
  </si>
  <si>
    <t>Sutvarkyta komunalinių atliekų tūkst t.</t>
  </si>
  <si>
    <t>Įrengta konteinerių aikštelių vnt.</t>
  </si>
  <si>
    <t>Įvykdyta visuomenės informavimo apie aplinkos oro kokybės gerinimą kampanija vnt.</t>
  </si>
  <si>
    <t>Įregistruota želdynų žemės sklypų vnt.</t>
  </si>
  <si>
    <t>Parengta želdynų dokumentacija vnt.</t>
  </si>
  <si>
    <t>Parengti projektai ir atlikti tvarkymo darbai vnt.</t>
  </si>
  <si>
    <t>Užtikrinti želdinių priežiūrą (genėjimas, atžalų šalinimas, kelmų sutvarkymas, laistymas, tręšimas, kaštonų lapų surinkimas), pagal skirtą finansavimą proc</t>
  </si>
  <si>
    <t xml:space="preserve">Pasodinta želdinių vnt. </t>
  </si>
  <si>
    <t>įgyvendinta Rėkyvos aplinkosauginės būklės gerinimo priemonių vnt.</t>
  </si>
  <si>
    <t>Tvarkomos pakrantės prie paviršinių vandens telkinių vnt.</t>
  </si>
  <si>
    <t>Sutvarkyta lietaus sistemos griovių vnt.</t>
  </si>
  <si>
    <t>Inventorizuoto paviršinių nuotekų nuotakyno ilgis (km.)</t>
  </si>
  <si>
    <t>Rekonstruoti paviršinių nuotekų tinklai (km.)</t>
  </si>
  <si>
    <t>Parengta stebėsenos ataskaita vnt.</t>
  </si>
  <si>
    <t>Įsigyta įranga stebėsenai vykdyti vnt</t>
  </si>
  <si>
    <t>Įgyvendintų priemonių sk.</t>
  </si>
  <si>
    <t>Parengta tyrimų ataskaita vnt.</t>
  </si>
  <si>
    <t>Įsigytas gatvių valymo įrenginys vnt.</t>
  </si>
  <si>
    <t>Parengtas aplinkos oro kokybės valdymo priemonių planas vnt.</t>
  </si>
  <si>
    <t>Paremtų projektų skaičius vnt.</t>
  </si>
  <si>
    <t>Įsigyta leidinių vnt.</t>
  </si>
  <si>
    <t>Parengta informacinė medžiaga vnt.</t>
  </si>
  <si>
    <t>Organizuotų renginių skaičius vnt.</t>
  </si>
  <si>
    <t>Įgyvendinta visuomenės švietimo ir informavimo priemonių vnt.</t>
  </si>
  <si>
    <t>Pateikta Talkšos ekologinio tako einamosios metinės priežiūros ataskaita vnt.</t>
  </si>
  <si>
    <t>Likviduota radinių ir avarijų vnt.</t>
  </si>
  <si>
    <t>Įrangos, kačių šėrimo vietų, įrengtų aikštelių kokybiška priežiūra, remontai, aikštelių moderniazvimas</t>
  </si>
  <si>
    <r>
      <t xml:space="preserve">Įgyvedinti projektą  </t>
    </r>
    <r>
      <rPr>
        <sz val="12"/>
        <rFont val="Calibri"/>
        <family val="2"/>
        <charset val="186"/>
      </rPr>
      <t>„</t>
    </r>
    <r>
      <rPr>
        <sz val="12"/>
        <rFont val="Times New Roman"/>
        <family val="1"/>
        <charset val="186"/>
      </rPr>
      <t>Aplinkos rizikos valdymo sistemos gerinimas Latvijos ir Lietuvos pasienio regione</t>
    </r>
    <r>
      <rPr>
        <sz val="12"/>
        <rFont val="Calibri"/>
        <family val="2"/>
        <charset val="186"/>
      </rPr>
      <t>“</t>
    </r>
  </si>
  <si>
    <t>Įgyvendinti komunalinių atliekų tvarkymą</t>
  </si>
  <si>
    <t>Atlikti žemės sklypų kadastrinius matavimus  ir atskirųjų želdynų įrašymą į Nekilnojamo turto registrą ir kadastrą bei  organizuoti miesto želdynų inventorizavimą</t>
  </si>
  <si>
    <t>Parengti ir įgyvendinti želdynų pertvarkymo projektus</t>
  </si>
  <si>
    <t xml:space="preserve">Vykdyti želdinių priežiūrą (tręšimą, genėjimą, kaštonų lapų tvarkymą) </t>
  </si>
  <si>
    <t xml:space="preserve">Sodinti naujus želdinius prie miesto gatvių, parkuose ir skveruose </t>
  </si>
  <si>
    <t xml:space="preserve"> Spręsti Rėkyvos ežero aplinkosaugines problemas</t>
  </si>
  <si>
    <t>Tvarkyti Šiaulių miesto paviršinių vandens telkinių pakrantes</t>
  </si>
  <si>
    <t>Vykdyti lietaus nuotekų sistemos griovių tvarkymą</t>
  </si>
  <si>
    <t>Vykdyti Šiaulių miesto aplinkos kokybės (triukšmo, oro, paviršinių vandens telkinių) stebėseną</t>
  </si>
  <si>
    <t>Gerinti aplinkos oro kokybę ir įgyvendinti aplinkos oro kokybės valdymo programą</t>
  </si>
  <si>
    <t>Vykdyti požeminio vandens ir dirvožemio užterštumo būklės stebėseną</t>
  </si>
  <si>
    <t>Optimizuoti aplinkos kokybės stebėseną ir optimizuoti vertinimo sistemą,  sukurti interaktyvią/informacinę duomenų bazę.  Įgyvendinti projektą ,,Aplinkos oro kokybės gerinimas Šiaulių mieste"</t>
  </si>
  <si>
    <t>Remti aplinkosaugos švietimo ir ugdymo projektų įgyvendinimą</t>
  </si>
  <si>
    <t>Remti nevyriausybinių organizacijų projektų įgyvendinimą</t>
  </si>
  <si>
    <t>Įsigyti aplinkosauginių informacinius ir kt. leidinius</t>
  </si>
  <si>
    <t>Organizuoti aplinkosauginius renginius ir vykdyti visuomenės švietimą ir informavimą</t>
  </si>
  <si>
    <t>Tvarkyti  Talkšos ekologinį taką</t>
  </si>
  <si>
    <t>Likviduoti pavojingus radinius ir ekologinių avarijų padarinius</t>
  </si>
  <si>
    <t xml:space="preserve">Administruoti vietinę rinkliavą už gyvūnų laikymą Šiaulių miesto daugiabučiuose namuose                          </t>
  </si>
  <si>
    <t>Sutvarkyta teritorija (4462) ha.</t>
  </si>
  <si>
    <t>Ekogeologinių tyrimų atlikimas (4463, 4464, 11555, 11556, 11557) (*Krašto apsaugos ministerija įsipareigojo apmokėti 50 proc tyrimų kainos) vnt.</t>
  </si>
  <si>
    <t xml:space="preserve"> Sutvarkyma užterštų teritorijų (4463, 4464, 11555, 11556, 11557) vnt.</t>
  </si>
  <si>
    <t>Parengtas užterštos teritorijos planas (4463, 4464, 11555, 11556, 11557) vnt.</t>
  </si>
  <si>
    <t>Įgyvendinti projektą "Socialiai remtinų žmonių būstų prijungimas prie nuotekų surinkimo infrastruktūros Šiaulių mieste"</t>
  </si>
  <si>
    <t>Gyvenamuosiuose rajonuose, viešosiose vietose šunų išvedžiojimo aikštelėms, kačių šėrimo vietoms ir gyvūnų priežiūros įrangai įrengti, remontuoti ir sanitarinei priežiūrai atlikti</t>
  </si>
  <si>
    <r>
      <t xml:space="preserve"> </t>
    </r>
    <r>
      <rPr>
        <sz val="11"/>
        <rFont val="Times New Roman"/>
        <family val="1"/>
        <charset val="186"/>
      </rPr>
      <t xml:space="preserve">LR rinkliavų įstatymo Nr. VIII-1725  5, 6, 9, 10, 11, 12, 13, 14, 15 straipsnių ir IV skyriaus pavadinimo pakeitimo įstatymas nuo 2018-01-01 panaikinama vietinė rinkliava. Rinkliavos administratoriai įvykdo rinkliavos administravimo sutartinius įsipareigojimus          </t>
    </r>
    <r>
      <rPr>
        <sz val="11"/>
        <color rgb="FFFF0000"/>
        <rFont val="Times New Roman"/>
        <family val="1"/>
        <charset val="186"/>
      </rPr>
      <t xml:space="preserve">          </t>
    </r>
  </si>
  <si>
    <t xml:space="preserve"> ŠIAULIŲ MIESTO SAVIVALDYBĖS APLINKOS APSAUGOS  PROGRAMOS (Nr. 03) 2018–2020 METŲ VEIKLOS PLANO </t>
  </si>
  <si>
    <t xml:space="preserve"> Prijungtų socialiai remtinų žmonių būstų  sk.</t>
  </si>
  <si>
    <t>priedas</t>
  </si>
  <si>
    <t xml:space="preserve">strateginio veiklos plano Aplinkos </t>
  </si>
  <si>
    <t xml:space="preserve">apsaugos programos (Nr. 03) </t>
  </si>
  <si>
    <t xml:space="preserve">Įsigytų tekstilės konteinerių sk. </t>
  </si>
  <si>
    <t>PATVIRTINTA</t>
  </si>
  <si>
    <t xml:space="preserve">Šiaulių miesto savivaldybės tarybos </t>
  </si>
  <si>
    <t>2018 m. vasario 1 d. sprendimu Nr. T-1</t>
  </si>
  <si>
    <t xml:space="preserve">(Šiaulių miesto savivaldybės tarybos </t>
  </si>
  <si>
    <t>Tvarkyti užterštas teritorijas Šiaulių mieste</t>
  </si>
  <si>
    <t>KT(ES)</t>
  </si>
  <si>
    <r>
      <t>Šîaulių miesto savivaldybės 2018</t>
    </r>
    <r>
      <rPr>
        <sz val="11"/>
        <rFont val="Calibri"/>
        <family val="2"/>
        <charset val="186"/>
      </rPr>
      <t>‒</t>
    </r>
    <r>
      <rPr>
        <sz val="11"/>
        <rFont val="Times New Roman"/>
        <family val="1"/>
        <charset val="186"/>
      </rPr>
      <t>2020 metų</t>
    </r>
  </si>
  <si>
    <t>2018 m. gruodžio 21 d. sprendimo Nr. T-452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</si>
</sst>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0\ %"/>
    <numFmt numFmtId="165" formatCode="0.0"/>
    <numFmt numFmtId="166" formatCode="_-* #,##0.00\ _L_t_-;\-* #,##0.00\ _L_t_-;_-* &quot;-&quot;??\ _L_t_-;_-@_-"/>
    <numFmt numFmtId="167" formatCode="[$-427]General"/>
    <numFmt numFmtId="168" formatCode="_-* #,##0.0000\ _L_t_-;\-* #,##0.0000\ _L_t_-;_-* &quot;-&quot;??\ _L_t_-;_-@_-"/>
  </numFmts>
  <fonts count="53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6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4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Arial"/>
      <family val="2"/>
      <charset val="186"/>
    </font>
    <font>
      <b/>
      <sz val="16"/>
      <name val="Times New Roman"/>
      <family val="1"/>
      <charset val="186"/>
    </font>
    <font>
      <strike/>
      <sz val="12"/>
      <color theme="1"/>
      <name val="Times New Roman"/>
      <family val="1"/>
      <charset val="186"/>
    </font>
    <font>
      <sz val="11"/>
      <name val="Arial"/>
      <family val="2"/>
      <charset val="186"/>
    </font>
    <font>
      <b/>
      <sz val="11"/>
      <name val="Times New Roman"/>
      <family val="1"/>
      <charset val="186"/>
    </font>
    <font>
      <sz val="14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2"/>
      <name val="Calibri"/>
      <family val="2"/>
      <charset val="186"/>
    </font>
    <font>
      <sz val="10"/>
      <color theme="1"/>
      <name val="Arial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color rgb="FFFF0000"/>
      <name val="Times New Roman"/>
      <family val="1"/>
      <charset val="186"/>
    </font>
    <font>
      <sz val="11"/>
      <name val="Calibri"/>
      <family val="2"/>
      <charset val="186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4"/>
        <bgColor indexed="22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0"/>
        <bgColor indexed="22"/>
      </patternFill>
    </fill>
    <fill>
      <patternFill patternType="solid">
        <fgColor theme="0" tint="-4.9989318521683403E-2"/>
        <bgColor indexed="22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4"/>
      </patternFill>
    </fill>
    <fill>
      <patternFill patternType="solid">
        <fgColor indexed="46"/>
        <bgColor indexed="45"/>
      </patternFill>
    </fill>
    <fill>
      <patternFill patternType="solid">
        <fgColor indexed="47"/>
        <bgColor indexed="24"/>
      </patternFill>
    </fill>
    <fill>
      <patternFill patternType="solid">
        <fgColor indexed="22"/>
        <bgColor indexed="2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18" fillId="0" borderId="0"/>
    <xf numFmtId="0" fontId="7" fillId="7" borderId="1" applyNumberFormat="0" applyAlignment="0" applyProtection="0"/>
    <xf numFmtId="0" fontId="23" fillId="0" borderId="0"/>
    <xf numFmtId="0" fontId="8" fillId="0" borderId="3" applyNumberFormat="0" applyFill="0" applyAlignment="0" applyProtection="0"/>
    <xf numFmtId="0" fontId="9" fillId="22" borderId="0" applyNumberFormat="0" applyBorder="0" applyAlignment="0" applyProtection="0"/>
    <xf numFmtId="0" fontId="18" fillId="23" borderId="4" applyNumberFormat="0" applyAlignment="0" applyProtection="0"/>
    <xf numFmtId="164" fontId="10" fillId="0" borderId="0" applyFill="0" applyBorder="0" applyAlignment="0" applyProtection="0"/>
    <xf numFmtId="0" fontId="1" fillId="0" borderId="0"/>
    <xf numFmtId="0" fontId="18" fillId="0" borderId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39" borderId="0" applyNumberFormat="0" applyBorder="0" applyAlignment="0" applyProtection="0"/>
    <xf numFmtId="0" fontId="5" fillId="41" borderId="1" applyNumberFormat="0" applyAlignment="0" applyProtection="0"/>
    <xf numFmtId="0" fontId="42" fillId="0" borderId="0" applyNumberFormat="0" applyFill="0" applyBorder="0" applyAlignment="0" applyProtection="0"/>
    <xf numFmtId="0" fontId="43" fillId="4" borderId="0" applyNumberFormat="0" applyBorder="0" applyAlignment="0" applyProtection="0"/>
    <xf numFmtId="0" fontId="44" fillId="0" borderId="26" applyNumberFormat="0" applyFill="0" applyAlignment="0" applyProtection="0"/>
    <xf numFmtId="0" fontId="45" fillId="0" borderId="27" applyNumberFormat="0" applyFill="0" applyAlignment="0" applyProtection="0"/>
    <xf numFmtId="0" fontId="46" fillId="0" borderId="28" applyNumberFormat="0" applyFill="0" applyAlignment="0" applyProtection="0"/>
    <xf numFmtId="0" fontId="46" fillId="0" borderId="0" applyNumberFormat="0" applyFill="0" applyBorder="0" applyAlignment="0" applyProtection="0"/>
    <xf numFmtId="0" fontId="7" fillId="40" borderId="1" applyNumberFormat="0" applyAlignment="0" applyProtection="0"/>
    <xf numFmtId="166" fontId="18" fillId="0" borderId="0" applyFill="0" applyBorder="0" applyAlignment="0" applyProtection="0"/>
    <xf numFmtId="0" fontId="47" fillId="41" borderId="29" applyNumberFormat="0" applyAlignment="0" applyProtection="0"/>
    <xf numFmtId="0" fontId="48" fillId="0" borderId="0" applyNumberFormat="0" applyFill="0" applyBorder="0" applyAlignment="0" applyProtection="0"/>
    <xf numFmtId="0" fontId="49" fillId="0" borderId="30" applyNumberFormat="0" applyFill="0" applyAlignment="0" applyProtection="0"/>
    <xf numFmtId="0" fontId="50" fillId="0" borderId="0" applyNumberFormat="0" applyFill="0" applyBorder="0" applyAlignment="0" applyProtection="0"/>
    <xf numFmtId="167" fontId="41" fillId="0" borderId="0"/>
    <xf numFmtId="43" fontId="18" fillId="0" borderId="0" applyFont="0" applyFill="0" applyBorder="0" applyAlignment="0" applyProtection="0"/>
  </cellStyleXfs>
  <cellXfs count="422">
    <xf numFmtId="0" fontId="0" fillId="0" borderId="0" xfId="0"/>
    <xf numFmtId="0" fontId="11" fillId="0" borderId="0" xfId="0" applyFont="1" applyBorder="1" applyAlignment="1">
      <alignment vertical="top"/>
    </xf>
    <xf numFmtId="0" fontId="11" fillId="0" borderId="0" xfId="0" applyFont="1" applyBorder="1" applyAlignment="1">
      <alignment vertical="top" textRotation="90"/>
    </xf>
    <xf numFmtId="0" fontId="12" fillId="0" borderId="0" xfId="0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2" fillId="0" borderId="0" xfId="0" applyFont="1" applyBorder="1" applyAlignment="1">
      <alignment vertical="top" textRotation="90"/>
    </xf>
    <xf numFmtId="0" fontId="13" fillId="0" borderId="0" xfId="0" applyFont="1" applyBorder="1" applyAlignment="1">
      <alignment vertical="top" textRotation="90"/>
    </xf>
    <xf numFmtId="0" fontId="16" fillId="0" borderId="5" xfId="28" applyFont="1" applyBorder="1" applyAlignment="1">
      <alignment horizontal="center" vertical="center"/>
    </xf>
    <xf numFmtId="0" fontId="15" fillId="0" borderId="0" xfId="28" applyFont="1" applyBorder="1"/>
    <xf numFmtId="0" fontId="15" fillId="0" borderId="0" xfId="28" applyFont="1"/>
    <xf numFmtId="0" fontId="15" fillId="0" borderId="5" xfId="28" applyFont="1" applyBorder="1" applyAlignment="1">
      <alignment horizontal="center" vertical="top" wrapText="1"/>
    </xf>
    <xf numFmtId="49" fontId="15" fillId="0" borderId="5" xfId="28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vertical="top"/>
    </xf>
    <xf numFmtId="165" fontId="15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165" fontId="15" fillId="0" borderId="6" xfId="0" applyNumberFormat="1" applyFont="1" applyFill="1" applyBorder="1" applyAlignment="1">
      <alignment horizontal="center" vertical="top"/>
    </xf>
    <xf numFmtId="0" fontId="15" fillId="0" borderId="6" xfId="0" applyFont="1" applyFill="1" applyBorder="1" applyAlignment="1">
      <alignment horizontal="center" vertical="top" wrapText="1"/>
    </xf>
    <xf numFmtId="165" fontId="24" fillId="28" borderId="6" xfId="0" applyNumberFormat="1" applyFont="1" applyFill="1" applyBorder="1" applyAlignment="1">
      <alignment horizontal="center" vertical="top"/>
    </xf>
    <xf numFmtId="165" fontId="14" fillId="30" borderId="5" xfId="0" applyNumberFormat="1" applyFont="1" applyFill="1" applyBorder="1" applyAlignment="1">
      <alignment horizontal="center" vertical="center"/>
    </xf>
    <xf numFmtId="49" fontId="16" fillId="8" borderId="6" xfId="0" applyNumberFormat="1" applyFont="1" applyFill="1" applyBorder="1" applyAlignment="1">
      <alignment horizontal="center" vertical="top"/>
    </xf>
    <xf numFmtId="165" fontId="16" fillId="8" borderId="6" xfId="0" applyNumberFormat="1" applyFont="1" applyFill="1" applyBorder="1" applyAlignment="1">
      <alignment horizontal="center" vertical="top"/>
    </xf>
    <xf numFmtId="49" fontId="16" fillId="4" borderId="6" xfId="0" applyNumberFormat="1" applyFont="1" applyFill="1" applyBorder="1" applyAlignment="1">
      <alignment horizontal="left" vertical="top"/>
    </xf>
    <xf numFmtId="165" fontId="15" fillId="0" borderId="6" xfId="0" applyNumberFormat="1" applyFont="1" applyFill="1" applyBorder="1" applyAlignment="1">
      <alignment horizontal="center" vertical="top" wrapText="1"/>
    </xf>
    <xf numFmtId="165" fontId="19" fillId="0" borderId="6" xfId="0" applyNumberFormat="1" applyFont="1" applyFill="1" applyBorder="1" applyAlignment="1">
      <alignment horizontal="center" vertical="top"/>
    </xf>
    <xf numFmtId="49" fontId="16" fillId="8" borderId="6" xfId="0" applyNumberFormat="1" applyFont="1" applyFill="1" applyBorder="1" applyAlignment="1">
      <alignment horizontal="center" vertical="center"/>
    </xf>
    <xf numFmtId="49" fontId="16" fillId="4" borderId="6" xfId="0" applyNumberFormat="1" applyFont="1" applyFill="1" applyBorder="1" applyAlignment="1">
      <alignment horizontal="center" vertical="center"/>
    </xf>
    <xf numFmtId="165" fontId="16" fillId="4" borderId="6" xfId="0" applyNumberFormat="1" applyFont="1" applyFill="1" applyBorder="1" applyAlignment="1">
      <alignment horizontal="center" vertical="center"/>
    </xf>
    <xf numFmtId="49" fontId="16" fillId="4" borderId="6" xfId="0" applyNumberFormat="1" applyFont="1" applyFill="1" applyBorder="1" applyAlignment="1">
      <alignment horizontal="center" vertical="top"/>
    </xf>
    <xf numFmtId="165" fontId="16" fillId="4" borderId="6" xfId="0" applyNumberFormat="1" applyFont="1" applyFill="1" applyBorder="1" applyAlignment="1">
      <alignment horizontal="center" vertical="top"/>
    </xf>
    <xf numFmtId="165" fontId="21" fillId="29" borderId="6" xfId="0" applyNumberFormat="1" applyFont="1" applyFill="1" applyBorder="1" applyAlignment="1">
      <alignment horizontal="center" vertical="top"/>
    </xf>
    <xf numFmtId="165" fontId="15" fillId="0" borderId="6" xfId="0" applyNumberFormat="1" applyFont="1" applyBorder="1" applyAlignment="1">
      <alignment vertical="center"/>
    </xf>
    <xf numFmtId="49" fontId="16" fillId="25" borderId="6" xfId="0" applyNumberFormat="1" applyFont="1" applyFill="1" applyBorder="1" applyAlignment="1">
      <alignment vertical="top"/>
    </xf>
    <xf numFmtId="165" fontId="16" fillId="25" borderId="6" xfId="0" applyNumberFormat="1" applyFont="1" applyFill="1" applyBorder="1" applyAlignment="1">
      <alignment horizontal="center" vertical="center"/>
    </xf>
    <xf numFmtId="0" fontId="0" fillId="0" borderId="8" xfId="0" applyBorder="1"/>
    <xf numFmtId="165" fontId="16" fillId="29" borderId="6" xfId="0" applyNumberFormat="1" applyFont="1" applyFill="1" applyBorder="1" applyAlignment="1">
      <alignment horizontal="center" vertical="center"/>
    </xf>
    <xf numFmtId="165" fontId="16" fillId="29" borderId="6" xfId="0" applyNumberFormat="1" applyFont="1" applyFill="1" applyBorder="1" applyAlignment="1">
      <alignment horizontal="center" vertical="top"/>
    </xf>
    <xf numFmtId="165" fontId="26" fillId="0" borderId="6" xfId="0" applyNumberFormat="1" applyFont="1" applyFill="1" applyBorder="1" applyAlignment="1">
      <alignment horizontal="center" vertical="top" wrapText="1"/>
    </xf>
    <xf numFmtId="0" fontId="15" fillId="31" borderId="6" xfId="0" applyFont="1" applyFill="1" applyBorder="1" applyAlignment="1">
      <alignment horizontal="center" vertical="top" wrapText="1"/>
    </xf>
    <xf numFmtId="49" fontId="16" fillId="32" borderId="6" xfId="0" applyNumberFormat="1" applyFont="1" applyFill="1" applyBorder="1" applyAlignment="1">
      <alignment horizontal="center" vertical="top" wrapText="1"/>
    </xf>
    <xf numFmtId="165" fontId="15" fillId="27" borderId="6" xfId="0" applyNumberFormat="1" applyFont="1" applyFill="1" applyBorder="1" applyAlignment="1">
      <alignment horizontal="center" vertical="top"/>
    </xf>
    <xf numFmtId="165" fontId="15" fillId="31" borderId="6" xfId="0" applyNumberFormat="1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 textRotation="90"/>
    </xf>
    <xf numFmtId="165" fontId="15" fillId="0" borderId="9" xfId="0" applyNumberFormat="1" applyFont="1" applyFill="1" applyBorder="1" applyAlignment="1">
      <alignment horizontal="center" vertical="center" wrapText="1"/>
    </xf>
    <xf numFmtId="165" fontId="15" fillId="31" borderId="6" xfId="0" applyNumberFormat="1" applyFont="1" applyFill="1" applyBorder="1" applyAlignment="1">
      <alignment horizontal="center" vertical="center" wrapText="1"/>
    </xf>
    <xf numFmtId="165" fontId="15" fillId="34" borderId="6" xfId="0" applyNumberFormat="1" applyFont="1" applyFill="1" applyBorder="1" applyAlignment="1">
      <alignment horizontal="center" vertical="top"/>
    </xf>
    <xf numFmtId="165" fontId="26" fillId="34" borderId="6" xfId="0" applyNumberFormat="1" applyFont="1" applyFill="1" applyBorder="1" applyAlignment="1">
      <alignment horizontal="center" vertical="top"/>
    </xf>
    <xf numFmtId="165" fontId="16" fillId="35" borderId="6" xfId="0" applyNumberFormat="1" applyFont="1" applyFill="1" applyBorder="1" applyAlignment="1">
      <alignment horizontal="center" vertical="top"/>
    </xf>
    <xf numFmtId="165" fontId="15" fillId="35" borderId="6" xfId="0" applyNumberFormat="1" applyFont="1" applyFill="1" applyBorder="1" applyAlignment="1">
      <alignment horizontal="center" vertical="center"/>
    </xf>
    <xf numFmtId="165" fontId="15" fillId="35" borderId="9" xfId="0" applyNumberFormat="1" applyFont="1" applyFill="1" applyBorder="1" applyAlignment="1">
      <alignment horizontal="center" vertical="center"/>
    </xf>
    <xf numFmtId="165" fontId="15" fillId="35" borderId="6" xfId="0" applyNumberFormat="1" applyFont="1" applyFill="1" applyBorder="1" applyAlignment="1">
      <alignment horizontal="center" vertical="top"/>
    </xf>
    <xf numFmtId="165" fontId="15" fillId="31" borderId="6" xfId="0" applyNumberFormat="1" applyFont="1" applyFill="1" applyBorder="1" applyAlignment="1">
      <alignment horizontal="center" vertical="top" wrapText="1"/>
    </xf>
    <xf numFmtId="165" fontId="15" fillId="24" borderId="6" xfId="0" applyNumberFormat="1" applyFont="1" applyFill="1" applyBorder="1" applyAlignment="1">
      <alignment horizontal="center" vertical="top"/>
    </xf>
    <xf numFmtId="0" fontId="22" fillId="0" borderId="0" xfId="0" applyFont="1" applyBorder="1" applyAlignment="1">
      <alignment vertical="top"/>
    </xf>
    <xf numFmtId="165" fontId="14" fillId="31" borderId="5" xfId="0" applyNumberFormat="1" applyFont="1" applyFill="1" applyBorder="1" applyAlignment="1">
      <alignment horizontal="center" vertical="center"/>
    </xf>
    <xf numFmtId="165" fontId="14" fillId="31" borderId="0" xfId="0" applyNumberFormat="1" applyFont="1" applyFill="1" applyBorder="1" applyAlignment="1">
      <alignment horizontal="center" vertical="center"/>
    </xf>
    <xf numFmtId="0" fontId="19" fillId="0" borderId="0" xfId="0" applyFont="1"/>
    <xf numFmtId="0" fontId="15" fillId="0" borderId="6" xfId="0" applyFont="1" applyBorder="1" applyAlignment="1">
      <alignment horizontal="center" vertical="center"/>
    </xf>
    <xf numFmtId="165" fontId="16" fillId="30" borderId="12" xfId="0" applyNumberFormat="1" applyFont="1" applyFill="1" applyBorder="1" applyAlignment="1">
      <alignment horizontal="center" vertical="center"/>
    </xf>
    <xf numFmtId="0" fontId="15" fillId="31" borderId="0" xfId="0" applyFont="1" applyFill="1" applyBorder="1" applyAlignment="1">
      <alignment horizontal="right"/>
    </xf>
    <xf numFmtId="165" fontId="15" fillId="0" borderId="6" xfId="0" applyNumberFormat="1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top"/>
    </xf>
    <xf numFmtId="0" fontId="17" fillId="0" borderId="6" xfId="0" applyFont="1" applyBorder="1" applyAlignment="1">
      <alignment horizontal="center" vertical="center" wrapText="1"/>
    </xf>
    <xf numFmtId="165" fontId="16" fillId="30" borderId="6" xfId="0" applyNumberFormat="1" applyFont="1" applyFill="1" applyBorder="1" applyAlignment="1">
      <alignment horizontal="center" vertical="center"/>
    </xf>
    <xf numFmtId="165" fontId="15" fillId="0" borderId="6" xfId="0" applyNumberFormat="1" applyFont="1" applyBorder="1" applyAlignment="1">
      <alignment horizontal="center" vertical="center"/>
    </xf>
    <xf numFmtId="165" fontId="16" fillId="37" borderId="6" xfId="0" applyNumberFormat="1" applyFont="1" applyFill="1" applyBorder="1" applyAlignment="1">
      <alignment horizontal="center" vertical="center"/>
    </xf>
    <xf numFmtId="0" fontId="16" fillId="30" borderId="17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30" borderId="15" xfId="0" applyFont="1" applyFill="1" applyBorder="1" applyAlignment="1">
      <alignment horizontal="center" vertical="center"/>
    </xf>
    <xf numFmtId="0" fontId="17" fillId="30" borderId="6" xfId="0" applyFont="1" applyFill="1" applyBorder="1" applyAlignment="1">
      <alignment horizontal="center" vertical="center" wrapText="1"/>
    </xf>
    <xf numFmtId="165" fontId="15" fillId="30" borderId="6" xfId="0" applyNumberFormat="1" applyFont="1" applyFill="1" applyBorder="1" applyAlignment="1">
      <alignment horizontal="center" vertical="center"/>
    </xf>
    <xf numFmtId="0" fontId="15" fillId="30" borderId="6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top"/>
    </xf>
    <xf numFmtId="165" fontId="12" fillId="0" borderId="0" xfId="0" applyNumberFormat="1" applyFont="1" applyBorder="1" applyAlignment="1">
      <alignment horizontal="center" vertical="top"/>
    </xf>
    <xf numFmtId="165" fontId="15" fillId="31" borderId="9" xfId="0" applyNumberFormat="1" applyFont="1" applyFill="1" applyBorder="1" applyAlignment="1">
      <alignment horizontal="center" vertical="center" wrapText="1"/>
    </xf>
    <xf numFmtId="0" fontId="11" fillId="31" borderId="0" xfId="0" applyFont="1" applyFill="1" applyBorder="1" applyAlignment="1">
      <alignment vertical="top"/>
    </xf>
    <xf numFmtId="165" fontId="15" fillId="27" borderId="6" xfId="0" applyNumberFormat="1" applyFont="1" applyFill="1" applyBorder="1" applyAlignment="1">
      <alignment horizontal="center" vertical="top" wrapText="1"/>
    </xf>
    <xf numFmtId="165" fontId="30" fillId="31" borderId="6" xfId="0" applyNumberFormat="1" applyFont="1" applyFill="1" applyBorder="1" applyAlignment="1">
      <alignment horizontal="center" vertical="top"/>
    </xf>
    <xf numFmtId="49" fontId="15" fillId="0" borderId="6" xfId="0" applyNumberFormat="1" applyFont="1" applyBorder="1" applyAlignment="1">
      <alignment horizontal="center" vertical="center"/>
    </xf>
    <xf numFmtId="165" fontId="15" fillId="0" borderId="6" xfId="0" applyNumberFormat="1" applyFont="1" applyFill="1" applyBorder="1" applyAlignment="1">
      <alignment horizontal="center" vertical="center"/>
    </xf>
    <xf numFmtId="165" fontId="15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top" wrapText="1"/>
    </xf>
    <xf numFmtId="165" fontId="15" fillId="0" borderId="9" xfId="0" applyNumberFormat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49" fontId="16" fillId="4" borderId="6" xfId="0" applyNumberFormat="1" applyFont="1" applyFill="1" applyBorder="1" applyAlignment="1">
      <alignment vertical="top"/>
    </xf>
    <xf numFmtId="0" fontId="15" fillId="31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top" wrapText="1"/>
    </xf>
    <xf numFmtId="0" fontId="34" fillId="0" borderId="0" xfId="0" applyFont="1" applyBorder="1" applyAlignment="1">
      <alignment horizontal="center" vertical="top"/>
    </xf>
    <xf numFmtId="0" fontId="34" fillId="31" borderId="6" xfId="0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34" fillId="29" borderId="6" xfId="0" applyFont="1" applyFill="1" applyBorder="1" applyAlignment="1">
      <alignment horizontal="center" vertical="top" wrapText="1"/>
    </xf>
    <xf numFmtId="0" fontId="35" fillId="0" borderId="6" xfId="0" applyFont="1" applyFill="1" applyBorder="1" applyAlignment="1">
      <alignment horizontal="center" vertical="top" wrapText="1"/>
    </xf>
    <xf numFmtId="0" fontId="35" fillId="28" borderId="6" xfId="0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34" fillId="29" borderId="6" xfId="0" applyFont="1" applyFill="1" applyBorder="1" applyAlignment="1">
      <alignment horizontal="center" vertical="center" wrapText="1"/>
    </xf>
    <xf numFmtId="0" fontId="34" fillId="27" borderId="9" xfId="0" applyFont="1" applyFill="1" applyBorder="1" applyAlignment="1">
      <alignment horizontal="center" vertical="top" wrapText="1"/>
    </xf>
    <xf numFmtId="0" fontId="34" fillId="0" borderId="6" xfId="0" applyFont="1" applyBorder="1" applyAlignment="1">
      <alignment horizontal="center" vertical="top"/>
    </xf>
    <xf numFmtId="0" fontId="34" fillId="0" borderId="6" xfId="0" applyFont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top" wrapText="1"/>
    </xf>
    <xf numFmtId="0" fontId="36" fillId="29" borderId="6" xfId="0" applyFont="1" applyFill="1" applyBorder="1" applyAlignment="1">
      <alignment horizontal="center" vertical="top" wrapText="1"/>
    </xf>
    <xf numFmtId="0" fontId="34" fillId="27" borderId="6" xfId="0" applyFont="1" applyFill="1" applyBorder="1" applyAlignment="1">
      <alignment horizontal="center" vertical="top" wrapText="1"/>
    </xf>
    <xf numFmtId="49" fontId="34" fillId="4" borderId="6" xfId="0" applyNumberFormat="1" applyFont="1" applyFill="1" applyBorder="1" applyAlignment="1">
      <alignment vertical="top"/>
    </xf>
    <xf numFmtId="0" fontId="34" fillId="24" borderId="6" xfId="0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/>
    </xf>
    <xf numFmtId="0" fontId="17" fillId="30" borderId="5" xfId="0" applyFont="1" applyFill="1" applyBorder="1" applyAlignment="1">
      <alignment horizontal="center" vertical="center"/>
    </xf>
    <xf numFmtId="0" fontId="17" fillId="31" borderId="0" xfId="0" applyFont="1" applyFill="1" applyBorder="1" applyAlignment="1">
      <alignment horizontal="center" vertical="center"/>
    </xf>
    <xf numFmtId="0" fontId="0" fillId="31" borderId="0" xfId="0" applyFont="1" applyFill="1" applyBorder="1"/>
    <xf numFmtId="0" fontId="0" fillId="0" borderId="14" xfId="0" applyFont="1" applyBorder="1"/>
    <xf numFmtId="165" fontId="34" fillId="30" borderId="0" xfId="0" applyNumberFormat="1" applyFont="1" applyFill="1" applyBorder="1" applyAlignment="1">
      <alignment vertical="center"/>
    </xf>
    <xf numFmtId="0" fontId="17" fillId="0" borderId="14" xfId="0" applyFont="1" applyBorder="1" applyAlignment="1">
      <alignment horizontal="center" vertical="top"/>
    </xf>
    <xf numFmtId="0" fontId="17" fillId="30" borderId="18" xfId="0" applyFont="1" applyFill="1" applyBorder="1" applyAlignment="1">
      <alignment horizontal="center" vertical="top"/>
    </xf>
    <xf numFmtId="165" fontId="34" fillId="37" borderId="13" xfId="0" applyNumberFormat="1" applyFont="1" applyFill="1" applyBorder="1" applyAlignment="1">
      <alignment vertical="center"/>
    </xf>
    <xf numFmtId="0" fontId="14" fillId="31" borderId="6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top" wrapText="1"/>
    </xf>
    <xf numFmtId="49" fontId="32" fillId="4" borderId="6" xfId="0" applyNumberFormat="1" applyFont="1" applyFill="1" applyBorder="1" applyAlignment="1">
      <alignment vertical="top"/>
    </xf>
    <xf numFmtId="0" fontId="14" fillId="24" borderId="6" xfId="0" applyFont="1" applyFill="1" applyBorder="1" applyAlignment="1">
      <alignment horizontal="left" vertical="top" wrapText="1"/>
    </xf>
    <xf numFmtId="165" fontId="16" fillId="29" borderId="9" xfId="0" applyNumberFormat="1" applyFont="1" applyFill="1" applyBorder="1" applyAlignment="1">
      <alignment horizontal="center" vertical="center"/>
    </xf>
    <xf numFmtId="165" fontId="16" fillId="29" borderId="10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0" fillId="0" borderId="0" xfId="0"/>
    <xf numFmtId="0" fontId="11" fillId="0" borderId="0" xfId="0" applyFont="1" applyBorder="1" applyAlignment="1">
      <alignment vertical="top"/>
    </xf>
    <xf numFmtId="0" fontId="14" fillId="0" borderId="0" xfId="0" applyFont="1" applyBorder="1" applyAlignment="1">
      <alignment vertical="top"/>
    </xf>
    <xf numFmtId="165" fontId="15" fillId="35" borderId="6" xfId="0" applyNumberFormat="1" applyFont="1" applyFill="1" applyBorder="1" applyAlignment="1">
      <alignment horizontal="center" vertical="center"/>
    </xf>
    <xf numFmtId="165" fontId="15" fillId="35" borderId="6" xfId="0" applyNumberFormat="1" applyFont="1" applyFill="1" applyBorder="1" applyAlignment="1">
      <alignment horizontal="center" vertical="top"/>
    </xf>
    <xf numFmtId="165" fontId="15" fillId="31" borderId="6" xfId="0" applyNumberFormat="1" applyFont="1" applyFill="1" applyBorder="1" applyAlignment="1">
      <alignment horizontal="center" vertical="top"/>
    </xf>
    <xf numFmtId="165" fontId="14" fillId="31" borderId="7" xfId="0" applyNumberFormat="1" applyFont="1" applyFill="1" applyBorder="1" applyAlignment="1">
      <alignment horizontal="center" vertical="center"/>
    </xf>
    <xf numFmtId="0" fontId="31" fillId="0" borderId="0" xfId="0" applyFont="1"/>
    <xf numFmtId="49" fontId="16" fillId="0" borderId="0" xfId="0" applyNumberFormat="1" applyFont="1" applyFill="1" applyBorder="1" applyAlignment="1">
      <alignment vertical="top"/>
    </xf>
    <xf numFmtId="49" fontId="16" fillId="0" borderId="0" xfId="0" applyNumberFormat="1" applyFont="1" applyFill="1" applyBorder="1" applyAlignment="1">
      <alignment horizontal="right" vertical="top" wrapText="1"/>
    </xf>
    <xf numFmtId="165" fontId="16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top"/>
    </xf>
    <xf numFmtId="49" fontId="34" fillId="0" borderId="0" xfId="0" applyNumberFormat="1" applyFont="1" applyFill="1" applyBorder="1" applyAlignment="1">
      <alignment horizontal="right" vertical="top"/>
    </xf>
    <xf numFmtId="0" fontId="17" fillId="0" borderId="7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165" fontId="14" fillId="31" borderId="25" xfId="0" applyNumberFormat="1" applyFont="1" applyFill="1" applyBorder="1" applyAlignment="1">
      <alignment horizontal="center" vertical="center"/>
    </xf>
    <xf numFmtId="165" fontId="15" fillId="0" borderId="6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top"/>
    </xf>
    <xf numFmtId="0" fontId="11" fillId="0" borderId="16" xfId="28" applyFont="1" applyBorder="1" applyAlignment="1">
      <alignment vertical="top"/>
    </xf>
    <xf numFmtId="0" fontId="21" fillId="0" borderId="0" xfId="36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165" fontId="15" fillId="0" borderId="0" xfId="36" applyNumberFormat="1" applyFont="1" applyFill="1" applyBorder="1" applyAlignment="1">
      <alignment horizontal="center" vertical="top"/>
    </xf>
    <xf numFmtId="165" fontId="15" fillId="0" borderId="0" xfId="36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33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14" fillId="0" borderId="6" xfId="0" applyFont="1" applyFill="1" applyBorder="1" applyAlignment="1">
      <alignment vertical="top" wrapText="1"/>
    </xf>
    <xf numFmtId="0" fontId="15" fillId="0" borderId="6" xfId="0" applyFont="1" applyFill="1" applyBorder="1" applyAlignment="1">
      <alignment vertical="top" wrapText="1"/>
    </xf>
    <xf numFmtId="165" fontId="15" fillId="0" borderId="6" xfId="0" applyNumberFormat="1" applyFont="1" applyFill="1" applyBorder="1" applyAlignment="1">
      <alignment horizontal="center" vertical="center"/>
    </xf>
    <xf numFmtId="165" fontId="30" fillId="31" borderId="10" xfId="0" applyNumberFormat="1" applyFont="1" applyFill="1" applyBorder="1" applyAlignment="1">
      <alignment horizontal="center" vertical="center" wrapText="1"/>
    </xf>
    <xf numFmtId="49" fontId="16" fillId="4" borderId="6" xfId="0" applyNumberFormat="1" applyFont="1" applyFill="1" applyBorder="1" applyAlignment="1">
      <alignment horizontal="center" vertical="top"/>
    </xf>
    <xf numFmtId="165" fontId="15" fillId="0" borderId="6" xfId="0" applyNumberFormat="1" applyFont="1" applyFill="1" applyBorder="1" applyAlignment="1">
      <alignment horizontal="center" vertical="center" wrapText="1"/>
    </xf>
    <xf numFmtId="49" fontId="16" fillId="4" borderId="6" xfId="0" applyNumberFormat="1" applyFont="1" applyFill="1" applyBorder="1" applyAlignment="1">
      <alignment horizontal="left" vertical="top"/>
    </xf>
    <xf numFmtId="0" fontId="34" fillId="0" borderId="6" xfId="0" applyFont="1" applyFill="1" applyBorder="1" applyAlignment="1">
      <alignment horizontal="center" vertical="center" wrapText="1"/>
    </xf>
    <xf numFmtId="165" fontId="26" fillId="34" borderId="10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top" wrapText="1"/>
    </xf>
    <xf numFmtId="0" fontId="14" fillId="0" borderId="0" xfId="28" applyFont="1" applyBorder="1" applyAlignment="1">
      <alignment vertical="top" wrapText="1"/>
    </xf>
    <xf numFmtId="0" fontId="11" fillId="0" borderId="0" xfId="28" applyFont="1" applyBorder="1" applyAlignment="1">
      <alignment vertical="top"/>
    </xf>
    <xf numFmtId="0" fontId="14" fillId="0" borderId="0" xfId="0" applyFont="1" applyBorder="1" applyAlignment="1">
      <alignment vertical="top" wrapText="1"/>
    </xf>
    <xf numFmtId="0" fontId="39" fillId="0" borderId="6" xfId="0" applyFont="1" applyFill="1" applyBorder="1" applyAlignment="1">
      <alignment horizontal="left" vertical="top" wrapText="1"/>
    </xf>
    <xf numFmtId="165" fontId="20" fillId="0" borderId="6" xfId="0" applyNumberFormat="1" applyFont="1" applyFill="1" applyBorder="1" applyAlignment="1">
      <alignment horizontal="center" vertical="top"/>
    </xf>
    <xf numFmtId="165" fontId="20" fillId="0" borderId="6" xfId="0" applyNumberFormat="1" applyFont="1" applyFill="1" applyBorder="1" applyAlignment="1">
      <alignment horizontal="center" vertical="center"/>
    </xf>
    <xf numFmtId="0" fontId="15" fillId="0" borderId="0" xfId="28" applyFont="1" applyFill="1" applyBorder="1" applyAlignment="1">
      <alignment horizontal="left" vertical="top" wrapText="1"/>
    </xf>
    <xf numFmtId="0" fontId="17" fillId="31" borderId="6" xfId="0" applyFont="1" applyFill="1" applyBorder="1" applyAlignment="1">
      <alignment horizontal="center" vertical="center" wrapText="1"/>
    </xf>
    <xf numFmtId="165" fontId="15" fillId="31" borderId="12" xfId="0" applyNumberFormat="1" applyFont="1" applyFill="1" applyBorder="1" applyAlignment="1">
      <alignment horizontal="center" vertical="top" wrapText="1"/>
    </xf>
    <xf numFmtId="165" fontId="15" fillId="31" borderId="12" xfId="0" applyNumberFormat="1" applyFont="1" applyFill="1" applyBorder="1" applyAlignment="1">
      <alignment horizontal="center" vertical="top"/>
    </xf>
    <xf numFmtId="0" fontId="14" fillId="31" borderId="15" xfId="0" applyFont="1" applyFill="1" applyBorder="1" applyAlignment="1">
      <alignment horizontal="left" vertical="top" wrapText="1"/>
    </xf>
    <xf numFmtId="165" fontId="15" fillId="27" borderId="6" xfId="0" applyNumberFormat="1" applyFont="1" applyFill="1" applyBorder="1" applyAlignment="1">
      <alignment horizontal="center" vertical="center" wrapText="1"/>
    </xf>
    <xf numFmtId="165" fontId="15" fillId="27" borderId="6" xfId="0" applyNumberFormat="1" applyFont="1" applyFill="1" applyBorder="1" applyAlignment="1">
      <alignment horizontal="center" vertical="center"/>
    </xf>
    <xf numFmtId="165" fontId="16" fillId="27" borderId="6" xfId="0" applyNumberFormat="1" applyFont="1" applyFill="1" applyBorder="1" applyAlignment="1">
      <alignment horizontal="center" vertical="top"/>
    </xf>
    <xf numFmtId="165" fontId="15" fillId="27" borderId="9" xfId="0" applyNumberFormat="1" applyFont="1" applyFill="1" applyBorder="1" applyAlignment="1">
      <alignment horizontal="center" vertical="center"/>
    </xf>
    <xf numFmtId="165" fontId="26" fillId="33" borderId="10" xfId="0" applyNumberFormat="1" applyFont="1" applyFill="1" applyBorder="1" applyAlignment="1">
      <alignment horizontal="center" vertical="center"/>
    </xf>
    <xf numFmtId="165" fontId="26" fillId="33" borderId="6" xfId="0" applyNumberFormat="1" applyFont="1" applyFill="1" applyBorder="1" applyAlignment="1">
      <alignment horizontal="center" vertical="top"/>
    </xf>
    <xf numFmtId="165" fontId="15" fillId="33" borderId="6" xfId="0" applyNumberFormat="1" applyFont="1" applyFill="1" applyBorder="1" applyAlignment="1">
      <alignment horizontal="center" vertical="top"/>
    </xf>
    <xf numFmtId="165" fontId="30" fillId="31" borderId="17" xfId="0" applyNumberFormat="1" applyFont="1" applyFill="1" applyBorder="1" applyAlignment="1">
      <alignment horizontal="center" vertical="center" wrapText="1"/>
    </xf>
    <xf numFmtId="165" fontId="30" fillId="31" borderId="12" xfId="0" applyNumberFormat="1" applyFont="1" applyFill="1" applyBorder="1" applyAlignment="1">
      <alignment horizontal="center" vertical="top"/>
    </xf>
    <xf numFmtId="0" fontId="17" fillId="31" borderId="23" xfId="0" applyFont="1" applyFill="1" applyBorder="1" applyAlignment="1">
      <alignment horizontal="center" vertical="top"/>
    </xf>
    <xf numFmtId="0" fontId="17" fillId="31" borderId="18" xfId="0" applyFont="1" applyFill="1" applyBorder="1" applyAlignment="1">
      <alignment horizontal="center" vertical="top"/>
    </xf>
    <xf numFmtId="0" fontId="38" fillId="33" borderId="17" xfId="0" applyFont="1" applyFill="1" applyBorder="1" applyAlignment="1">
      <alignment horizontal="left" vertical="top" wrapText="1"/>
    </xf>
    <xf numFmtId="0" fontId="27" fillId="33" borderId="8" xfId="0" applyFont="1" applyFill="1" applyBorder="1" applyAlignment="1">
      <alignment horizontal="center" vertical="top"/>
    </xf>
    <xf numFmtId="0" fontId="27" fillId="33" borderId="20" xfId="0" applyFont="1" applyFill="1" applyBorder="1" applyAlignment="1">
      <alignment horizontal="center" vertical="top"/>
    </xf>
    <xf numFmtId="165" fontId="15" fillId="0" borderId="12" xfId="0" applyNumberFormat="1" applyFont="1" applyFill="1" applyBorder="1" applyAlignment="1">
      <alignment horizontal="center" vertical="top"/>
    </xf>
    <xf numFmtId="165" fontId="15" fillId="0" borderId="12" xfId="0" applyNumberFormat="1" applyFont="1" applyBorder="1" applyAlignment="1">
      <alignment vertical="center"/>
    </xf>
    <xf numFmtId="165" fontId="15" fillId="0" borderId="12" xfId="0" applyNumberFormat="1" applyFont="1" applyFill="1" applyBorder="1" applyAlignment="1">
      <alignment horizontal="center" vertical="center" wrapText="1"/>
    </xf>
    <xf numFmtId="165" fontId="15" fillId="27" borderId="6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center" vertical="top" wrapText="1"/>
    </xf>
    <xf numFmtId="49" fontId="15" fillId="0" borderId="6" xfId="0" applyNumberFormat="1" applyFont="1" applyFill="1" applyBorder="1" applyAlignment="1">
      <alignment horizontal="center" vertical="center"/>
    </xf>
    <xf numFmtId="165" fontId="15" fillId="35" borderId="6" xfId="0" applyNumberFormat="1" applyFont="1" applyFill="1" applyBorder="1" applyAlignment="1">
      <alignment horizontal="center" vertical="center"/>
    </xf>
    <xf numFmtId="0" fontId="14" fillId="0" borderId="6" xfId="36" applyFont="1" applyFill="1" applyBorder="1" applyAlignment="1">
      <alignment horizontal="left" vertical="center" wrapText="1"/>
    </xf>
    <xf numFmtId="49" fontId="15" fillId="0" borderId="6" xfId="36" applyNumberFormat="1" applyFont="1" applyFill="1" applyBorder="1" applyAlignment="1">
      <alignment horizontal="center" vertical="center"/>
    </xf>
    <xf numFmtId="165" fontId="15" fillId="31" borderId="12" xfId="0" applyNumberFormat="1" applyFont="1" applyFill="1" applyBorder="1" applyAlignment="1">
      <alignment horizontal="center" vertical="center" wrapText="1"/>
    </xf>
    <xf numFmtId="165" fontId="15" fillId="31" borderId="12" xfId="0" applyNumberFormat="1" applyFont="1" applyFill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 wrapText="1"/>
    </xf>
    <xf numFmtId="165" fontId="15" fillId="27" borderId="6" xfId="0" applyNumberFormat="1" applyFont="1" applyFill="1" applyBorder="1" applyAlignment="1">
      <alignment horizontal="center" vertical="center"/>
    </xf>
    <xf numFmtId="165" fontId="15" fillId="35" borderId="6" xfId="0" applyNumberFormat="1" applyFont="1" applyFill="1" applyBorder="1" applyAlignment="1">
      <alignment horizontal="center" vertical="center"/>
    </xf>
    <xf numFmtId="0" fontId="14" fillId="31" borderId="9" xfId="0" applyFont="1" applyFill="1" applyBorder="1" applyAlignment="1">
      <alignment horizontal="left" vertical="center" wrapText="1"/>
    </xf>
    <xf numFmtId="49" fontId="16" fillId="4" borderId="6" xfId="0" applyNumberFormat="1" applyFont="1" applyFill="1" applyBorder="1" applyAlignment="1">
      <alignment horizontal="center" vertical="top"/>
    </xf>
    <xf numFmtId="0" fontId="34" fillId="27" borderId="9" xfId="0" applyFont="1" applyFill="1" applyBorder="1" applyAlignment="1">
      <alignment horizontal="center" vertical="center" wrapText="1"/>
    </xf>
    <xf numFmtId="0" fontId="0" fillId="0" borderId="0" xfId="0"/>
    <xf numFmtId="0" fontId="11" fillId="0" borderId="0" xfId="0" applyFont="1" applyBorder="1" applyAlignment="1">
      <alignment vertical="top"/>
    </xf>
    <xf numFmtId="0" fontId="19" fillId="0" borderId="0" xfId="0" applyFont="1" applyBorder="1" applyAlignment="1">
      <alignment vertical="top"/>
    </xf>
    <xf numFmtId="0" fontId="19" fillId="0" borderId="0" xfId="0" applyFont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0" fontId="19" fillId="0" borderId="0" xfId="0" applyFont="1" applyBorder="1"/>
    <xf numFmtId="14" fontId="17" fillId="0" borderId="0" xfId="0" applyNumberFormat="1" applyFont="1" applyAlignment="1">
      <alignment vertical="center"/>
    </xf>
    <xf numFmtId="14" fontId="15" fillId="0" borderId="0" xfId="0" applyNumberFormat="1" applyFont="1" applyAlignment="1">
      <alignment vertical="top"/>
    </xf>
    <xf numFmtId="14" fontId="17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168" fontId="18" fillId="0" borderId="0" xfId="55" applyNumberFormat="1" applyAlignment="1">
      <alignment vertical="top"/>
    </xf>
    <xf numFmtId="0" fontId="11" fillId="0" borderId="0" xfId="0" applyFont="1" applyAlignment="1">
      <alignment horizontal="center" vertical="top"/>
    </xf>
    <xf numFmtId="165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4" fontId="14" fillId="0" borderId="0" xfId="0" applyNumberFormat="1" applyFont="1" applyAlignment="1">
      <alignment vertical="center"/>
    </xf>
    <xf numFmtId="165" fontId="15" fillId="27" borderId="6" xfId="0" applyNumberFormat="1" applyFont="1" applyFill="1" applyBorder="1" applyAlignment="1">
      <alignment horizontal="center" vertical="center"/>
    </xf>
    <xf numFmtId="165" fontId="15" fillId="35" borderId="6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0" fontId="39" fillId="0" borderId="0" xfId="28" applyFont="1" applyBorder="1" applyAlignment="1">
      <alignment vertical="top" wrapText="1"/>
    </xf>
    <xf numFmtId="0" fontId="51" fillId="0" borderId="16" xfId="0" applyFont="1" applyBorder="1" applyAlignment="1">
      <alignment vertical="top"/>
    </xf>
    <xf numFmtId="165" fontId="15" fillId="35" borderId="6" xfId="0" applyNumberFormat="1" applyFont="1" applyFill="1" applyBorder="1" applyAlignment="1">
      <alignment horizontal="center" vertical="center" wrapText="1"/>
    </xf>
    <xf numFmtId="0" fontId="15" fillId="31" borderId="9" xfId="0" applyFont="1" applyFill="1" applyBorder="1" applyAlignment="1">
      <alignment horizontal="center" vertical="center" wrapText="1"/>
    </xf>
    <xf numFmtId="0" fontId="15" fillId="31" borderId="6" xfId="0" applyFont="1" applyFill="1" applyBorder="1" applyAlignment="1">
      <alignment horizontal="center" vertical="center" wrapText="1"/>
    </xf>
    <xf numFmtId="0" fontId="51" fillId="0" borderId="16" xfId="0" applyFont="1" applyBorder="1" applyAlignment="1">
      <alignment vertical="top" wrapText="1"/>
    </xf>
    <xf numFmtId="165" fontId="15" fillId="27" borderId="6" xfId="0" applyNumberFormat="1" applyFont="1" applyFill="1" applyBorder="1" applyAlignment="1">
      <alignment horizontal="center" vertical="center"/>
    </xf>
    <xf numFmtId="165" fontId="15" fillId="35" borderId="6" xfId="0" applyNumberFormat="1" applyFont="1" applyFill="1" applyBorder="1" applyAlignment="1">
      <alignment horizontal="center" vertical="top" wrapText="1"/>
    </xf>
    <xf numFmtId="165" fontId="15" fillId="35" borderId="9" xfId="0" applyNumberFormat="1" applyFont="1" applyFill="1" applyBorder="1" applyAlignment="1">
      <alignment horizontal="center" vertical="center" wrapText="1"/>
    </xf>
    <xf numFmtId="165" fontId="15" fillId="35" borderId="6" xfId="0" applyNumberFormat="1" applyFont="1" applyFill="1" applyBorder="1" applyAlignment="1">
      <alignment horizontal="center" vertical="center"/>
    </xf>
    <xf numFmtId="165" fontId="15" fillId="35" borderId="6" xfId="0" applyNumberFormat="1" applyFont="1" applyFill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49" fontId="16" fillId="4" borderId="6" xfId="0" applyNumberFormat="1" applyFont="1" applyFill="1" applyBorder="1" applyAlignment="1">
      <alignment horizontal="left" vertical="top"/>
    </xf>
    <xf numFmtId="0" fontId="15" fillId="29" borderId="6" xfId="0" applyFont="1" applyFill="1" applyBorder="1" applyAlignment="1">
      <alignment horizontal="center" vertical="top" wrapText="1"/>
    </xf>
    <xf numFmtId="49" fontId="16" fillId="4" borderId="9" xfId="0" applyNumberFormat="1" applyFont="1" applyFill="1" applyBorder="1" applyAlignment="1">
      <alignment horizontal="center" vertical="top"/>
    </xf>
    <xf numFmtId="49" fontId="16" fillId="4" borderId="11" xfId="0" applyNumberFormat="1" applyFont="1" applyFill="1" applyBorder="1" applyAlignment="1">
      <alignment horizontal="center" vertical="top"/>
    </xf>
    <xf numFmtId="49" fontId="16" fillId="4" borderId="10" xfId="0" applyNumberFormat="1" applyFont="1" applyFill="1" applyBorder="1" applyAlignment="1">
      <alignment horizontal="center" vertical="top"/>
    </xf>
    <xf numFmtId="0" fontId="15" fillId="25" borderId="6" xfId="0" applyFont="1" applyFill="1" applyBorder="1" applyAlignment="1">
      <alignment vertical="top"/>
    </xf>
    <xf numFmtId="0" fontId="15" fillId="29" borderId="6" xfId="0" applyFont="1" applyFill="1" applyBorder="1" applyAlignment="1">
      <alignment horizontal="left" vertical="top" wrapText="1"/>
    </xf>
    <xf numFmtId="0" fontId="15" fillId="24" borderId="12" xfId="0" applyFont="1" applyFill="1" applyBorder="1" applyAlignment="1">
      <alignment horizontal="center" vertical="top" wrapText="1"/>
    </xf>
    <xf numFmtId="0" fontId="15" fillId="24" borderId="13" xfId="0" applyFont="1" applyFill="1" applyBorder="1" applyAlignment="1">
      <alignment horizontal="center" vertical="top" wrapText="1"/>
    </xf>
    <xf numFmtId="0" fontId="15" fillId="24" borderId="14" xfId="0" applyFont="1" applyFill="1" applyBorder="1" applyAlignment="1">
      <alignment horizontal="center" vertical="top" wrapText="1"/>
    </xf>
    <xf numFmtId="0" fontId="15" fillId="0" borderId="12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top" wrapText="1"/>
    </xf>
    <xf numFmtId="49" fontId="16" fillId="8" borderId="6" xfId="0" applyNumberFormat="1" applyFont="1" applyFill="1" applyBorder="1" applyAlignment="1">
      <alignment horizontal="right" vertical="top" wrapText="1"/>
    </xf>
    <xf numFmtId="49" fontId="16" fillId="0" borderId="6" xfId="0" applyNumberFormat="1" applyFont="1" applyBorder="1" applyAlignment="1">
      <alignment horizontal="center" vertical="top"/>
    </xf>
    <xf numFmtId="49" fontId="16" fillId="4" borderId="6" xfId="0" applyNumberFormat="1" applyFont="1" applyFill="1" applyBorder="1" applyAlignment="1">
      <alignment horizontal="right" vertical="top" wrapText="1"/>
    </xf>
    <xf numFmtId="49" fontId="16" fillId="4" borderId="6" xfId="0" applyNumberFormat="1" applyFont="1" applyFill="1" applyBorder="1" applyAlignment="1">
      <alignment horizontal="center" vertical="top"/>
    </xf>
    <xf numFmtId="49" fontId="16" fillId="25" borderId="6" xfId="0" applyNumberFormat="1" applyFont="1" applyFill="1" applyBorder="1" applyAlignment="1">
      <alignment horizontal="right" vertical="top" wrapText="1"/>
    </xf>
    <xf numFmtId="0" fontId="15" fillId="0" borderId="9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4" fillId="27" borderId="6" xfId="0" applyFont="1" applyFill="1" applyBorder="1" applyAlignment="1">
      <alignment horizontal="left" vertical="top" wrapText="1"/>
    </xf>
    <xf numFmtId="49" fontId="16" fillId="0" borderId="9" xfId="0" applyNumberFormat="1" applyFont="1" applyBorder="1" applyAlignment="1">
      <alignment horizontal="center" vertical="top"/>
    </xf>
    <xf numFmtId="49" fontId="16" fillId="0" borderId="11" xfId="0" applyNumberFormat="1" applyFont="1" applyBorder="1" applyAlignment="1">
      <alignment horizontal="center" vertical="top"/>
    </xf>
    <xf numFmtId="49" fontId="16" fillId="0" borderId="10" xfId="0" applyNumberFormat="1" applyFont="1" applyBorder="1" applyAlignment="1">
      <alignment horizontal="center" vertical="top"/>
    </xf>
    <xf numFmtId="49" fontId="15" fillId="31" borderId="9" xfId="0" applyNumberFormat="1" applyFont="1" applyFill="1" applyBorder="1" applyAlignment="1">
      <alignment horizontal="center" vertical="center"/>
    </xf>
    <xf numFmtId="49" fontId="15" fillId="31" borderId="11" xfId="0" applyNumberFormat="1" applyFont="1" applyFill="1" applyBorder="1" applyAlignment="1">
      <alignment horizontal="center" vertical="center"/>
    </xf>
    <xf numFmtId="49" fontId="15" fillId="31" borderId="10" xfId="0" applyNumberFormat="1" applyFont="1" applyFill="1" applyBorder="1" applyAlignment="1">
      <alignment horizontal="center" vertical="center"/>
    </xf>
    <xf numFmtId="0" fontId="15" fillId="27" borderId="9" xfId="0" applyFont="1" applyFill="1" applyBorder="1" applyAlignment="1">
      <alignment horizontal="center" vertical="top" wrapText="1"/>
    </xf>
    <xf numFmtId="0" fontId="15" fillId="27" borderId="11" xfId="0" applyFont="1" applyFill="1" applyBorder="1" applyAlignment="1">
      <alignment horizontal="center" vertical="top" wrapText="1"/>
    </xf>
    <xf numFmtId="0" fontId="15" fillId="27" borderId="10" xfId="0" applyFont="1" applyFill="1" applyBorder="1" applyAlignment="1">
      <alignment horizontal="center" vertical="top" wrapText="1"/>
    </xf>
    <xf numFmtId="0" fontId="16" fillId="8" borderId="12" xfId="0" applyFont="1" applyFill="1" applyBorder="1" applyAlignment="1">
      <alignment horizontal="left" vertical="top"/>
    </xf>
    <xf numFmtId="0" fontId="16" fillId="8" borderId="13" xfId="0" applyFont="1" applyFill="1" applyBorder="1" applyAlignment="1">
      <alignment horizontal="left" vertical="top"/>
    </xf>
    <xf numFmtId="0" fontId="16" fillId="8" borderId="14" xfId="0" applyFont="1" applyFill="1" applyBorder="1" applyAlignment="1">
      <alignment horizontal="left" vertical="top"/>
    </xf>
    <xf numFmtId="0" fontId="15" fillId="0" borderId="12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49" fontId="15" fillId="0" borderId="6" xfId="0" applyNumberFormat="1" applyFont="1" applyBorder="1" applyAlignment="1">
      <alignment horizontal="center" vertical="center" textRotation="90"/>
    </xf>
    <xf numFmtId="0" fontId="15" fillId="31" borderId="6" xfId="0" applyFont="1" applyFill="1" applyBorder="1" applyAlignment="1">
      <alignment horizontal="left" vertical="top" wrapText="1"/>
    </xf>
    <xf numFmtId="49" fontId="15" fillId="0" borderId="6" xfId="0" applyNumberFormat="1" applyFont="1" applyBorder="1" applyAlignment="1">
      <alignment horizontal="center" vertical="center" wrapText="1"/>
    </xf>
    <xf numFmtId="0" fontId="16" fillId="30" borderId="15" xfId="0" applyFont="1" applyFill="1" applyBorder="1" applyAlignment="1">
      <alignment horizontal="left" vertical="center"/>
    </xf>
    <xf numFmtId="0" fontId="16" fillId="30" borderId="23" xfId="0" applyFont="1" applyFill="1" applyBorder="1" applyAlignment="1">
      <alignment horizontal="left" vertical="center"/>
    </xf>
    <xf numFmtId="0" fontId="16" fillId="30" borderId="0" xfId="0" applyFont="1" applyFill="1" applyBorder="1" applyAlignment="1">
      <alignment horizontal="left" vertical="center"/>
    </xf>
    <xf numFmtId="0" fontId="34" fillId="0" borderId="6" xfId="0" applyFont="1" applyFill="1" applyBorder="1" applyAlignment="1">
      <alignment horizontal="center" vertical="center" wrapText="1"/>
    </xf>
    <xf numFmtId="49" fontId="16" fillId="8" borderId="6" xfId="0" applyNumberFormat="1" applyFont="1" applyFill="1" applyBorder="1" applyAlignment="1">
      <alignment horizontal="center" vertical="top"/>
    </xf>
    <xf numFmtId="0" fontId="14" fillId="27" borderId="9" xfId="0" applyFont="1" applyFill="1" applyBorder="1" applyAlignment="1">
      <alignment horizontal="left" vertical="top" wrapText="1"/>
    </xf>
    <xf numFmtId="0" fontId="14" fillId="27" borderId="10" xfId="0" applyFont="1" applyFill="1" applyBorder="1" applyAlignment="1">
      <alignment horizontal="left" vertical="top" wrapText="1"/>
    </xf>
    <xf numFmtId="0" fontId="15" fillId="29" borderId="9" xfId="0" applyFont="1" applyFill="1" applyBorder="1" applyAlignment="1">
      <alignment horizontal="center" vertical="top" wrapText="1"/>
    </xf>
    <xf numFmtId="49" fontId="16" fillId="4" borderId="12" xfId="0" applyNumberFormat="1" applyFont="1" applyFill="1" applyBorder="1" applyAlignment="1">
      <alignment horizontal="left" vertical="top"/>
    </xf>
    <xf numFmtId="49" fontId="16" fillId="4" borderId="13" xfId="0" applyNumberFormat="1" applyFont="1" applyFill="1" applyBorder="1" applyAlignment="1">
      <alignment horizontal="left" vertical="top"/>
    </xf>
    <xf numFmtId="49" fontId="16" fillId="4" borderId="14" xfId="0" applyNumberFormat="1" applyFont="1" applyFill="1" applyBorder="1" applyAlignment="1">
      <alignment horizontal="left" vertical="top"/>
    </xf>
    <xf numFmtId="0" fontId="15" fillId="0" borderId="6" xfId="0" applyFont="1" applyFill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49" fontId="16" fillId="8" borderId="9" xfId="0" applyNumberFormat="1" applyFont="1" applyFill="1" applyBorder="1" applyAlignment="1">
      <alignment horizontal="center" vertical="top"/>
    </xf>
    <xf numFmtId="49" fontId="16" fillId="8" borderId="10" xfId="0" applyNumberFormat="1" applyFont="1" applyFill="1" applyBorder="1" applyAlignment="1">
      <alignment horizontal="center" vertical="top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5" fillId="29" borderId="6" xfId="0" applyFont="1" applyFill="1" applyBorder="1" applyAlignment="1">
      <alignment vertical="top" wrapText="1"/>
    </xf>
    <xf numFmtId="0" fontId="15" fillId="0" borderId="6" xfId="0" applyFont="1" applyBorder="1" applyAlignment="1">
      <alignment horizontal="center" vertical="center" textRotation="90" wrapText="1"/>
    </xf>
    <xf numFmtId="165" fontId="30" fillId="31" borderId="15" xfId="0" applyNumberFormat="1" applyFont="1" applyFill="1" applyBorder="1" applyAlignment="1">
      <alignment horizontal="center" vertical="center" wrapText="1"/>
    </xf>
    <xf numFmtId="165" fontId="30" fillId="31" borderId="17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vertical="top" wrapText="1"/>
    </xf>
    <xf numFmtId="49" fontId="16" fillId="4" borderId="6" xfId="0" applyNumberFormat="1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49" fontId="16" fillId="31" borderId="6" xfId="0" applyNumberFormat="1" applyFont="1" applyFill="1" applyBorder="1" applyAlignment="1">
      <alignment horizontal="center" vertical="top" wrapText="1"/>
    </xf>
    <xf numFmtId="0" fontId="19" fillId="31" borderId="6" xfId="0" applyFont="1" applyFill="1" applyBorder="1" applyAlignment="1">
      <alignment horizontal="center" vertical="top" wrapText="1"/>
    </xf>
    <xf numFmtId="0" fontId="19" fillId="31" borderId="6" xfId="0" applyFont="1" applyFill="1" applyBorder="1" applyAlignment="1">
      <alignment horizontal="left" vertical="top" wrapText="1"/>
    </xf>
    <xf numFmtId="49" fontId="15" fillId="31" borderId="6" xfId="0" applyNumberFormat="1" applyFont="1" applyFill="1" applyBorder="1" applyAlignment="1">
      <alignment horizontal="center" vertical="center"/>
    </xf>
    <xf numFmtId="0" fontId="19" fillId="31" borderId="6" xfId="0" applyFont="1" applyFill="1" applyBorder="1" applyAlignment="1">
      <alignment horizontal="center" vertical="center"/>
    </xf>
    <xf numFmtId="49" fontId="21" fillId="8" borderId="6" xfId="0" applyNumberFormat="1" applyFont="1" applyFill="1" applyBorder="1" applyAlignment="1">
      <alignment horizontal="center" vertical="top"/>
    </xf>
    <xf numFmtId="49" fontId="16" fillId="4" borderId="9" xfId="0" applyNumberFormat="1" applyFont="1" applyFill="1" applyBorder="1" applyAlignment="1">
      <alignment horizontal="left" vertical="top"/>
    </xf>
    <xf numFmtId="49" fontId="16" fillId="4" borderId="23" xfId="0" applyNumberFormat="1" applyFont="1" applyFill="1" applyBorder="1" applyAlignment="1">
      <alignment horizontal="left" vertical="top"/>
    </xf>
    <xf numFmtId="49" fontId="16" fillId="4" borderId="18" xfId="0" applyNumberFormat="1" applyFont="1" applyFill="1" applyBorder="1" applyAlignment="1">
      <alignment horizontal="left" vertical="top"/>
    </xf>
    <xf numFmtId="165" fontId="15" fillId="0" borderId="6" xfId="0" applyNumberFormat="1" applyFont="1" applyFill="1" applyBorder="1" applyAlignment="1">
      <alignment horizontal="center" vertical="center" wrapText="1"/>
    </xf>
    <xf numFmtId="165" fontId="30" fillId="31" borderId="9" xfId="0" applyNumberFormat="1" applyFont="1" applyFill="1" applyBorder="1" applyAlignment="1">
      <alignment horizontal="center" vertical="center" wrapText="1"/>
    </xf>
    <xf numFmtId="165" fontId="30" fillId="31" borderId="10" xfId="0" applyNumberFormat="1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165" fontId="26" fillId="33" borderId="9" xfId="0" applyNumberFormat="1" applyFont="1" applyFill="1" applyBorder="1" applyAlignment="1">
      <alignment horizontal="center" vertical="center"/>
    </xf>
    <xf numFmtId="165" fontId="26" fillId="33" borderId="10" xfId="0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49" fontId="16" fillId="8" borderId="11" xfId="0" applyNumberFormat="1" applyFont="1" applyFill="1" applyBorder="1" applyAlignment="1">
      <alignment horizontal="center" vertical="top"/>
    </xf>
    <xf numFmtId="0" fontId="34" fillId="0" borderId="9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165" fontId="15" fillId="34" borderId="9" xfId="0" applyNumberFormat="1" applyFont="1" applyFill="1" applyBorder="1" applyAlignment="1">
      <alignment horizontal="center" vertical="center" wrapText="1"/>
    </xf>
    <xf numFmtId="165" fontId="15" fillId="34" borderId="10" xfId="0" applyNumberFormat="1" applyFont="1" applyFill="1" applyBorder="1" applyAlignment="1">
      <alignment horizontal="center" vertical="center" wrapText="1"/>
    </xf>
    <xf numFmtId="165" fontId="26" fillId="0" borderId="9" xfId="0" applyNumberFormat="1" applyFont="1" applyFill="1" applyBorder="1" applyAlignment="1">
      <alignment horizontal="center" vertical="center" wrapText="1"/>
    </xf>
    <xf numFmtId="165" fontId="26" fillId="0" borderId="10" xfId="0" applyNumberFormat="1" applyFont="1" applyFill="1" applyBorder="1" applyAlignment="1">
      <alignment horizontal="center" vertical="center" wrapText="1"/>
    </xf>
    <xf numFmtId="0" fontId="26" fillId="36" borderId="9" xfId="0" applyFont="1" applyFill="1" applyBorder="1" applyAlignment="1">
      <alignment horizontal="center" vertical="top" wrapText="1"/>
    </xf>
    <xf numFmtId="165" fontId="26" fillId="34" borderId="9" xfId="0" applyNumberFormat="1" applyFont="1" applyFill="1" applyBorder="1" applyAlignment="1">
      <alignment horizontal="center" vertical="center"/>
    </xf>
    <xf numFmtId="165" fontId="26" fillId="34" borderId="10" xfId="0" applyNumberFormat="1" applyFont="1" applyFill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4" fillId="26" borderId="6" xfId="0" applyNumberFormat="1" applyFont="1" applyFill="1" applyBorder="1" applyAlignment="1">
      <alignment horizontal="center" vertical="top"/>
    </xf>
    <xf numFmtId="49" fontId="16" fillId="32" borderId="6" xfId="0" applyNumberFormat="1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left" vertical="top" wrapText="1"/>
    </xf>
    <xf numFmtId="49" fontId="15" fillId="0" borderId="6" xfId="0" applyNumberFormat="1" applyFont="1" applyBorder="1" applyAlignment="1">
      <alignment horizontal="center" vertical="center" textRotation="90" wrapText="1"/>
    </xf>
    <xf numFmtId="0" fontId="19" fillId="0" borderId="6" xfId="0" applyFont="1" applyBorder="1" applyAlignment="1">
      <alignment horizontal="center" vertical="center" textRotation="90" wrapText="1"/>
    </xf>
    <xf numFmtId="49" fontId="16" fillId="0" borderId="6" xfId="0" applyNumberFormat="1" applyFont="1" applyBorder="1" applyAlignment="1">
      <alignment horizontal="center" vertical="top" wrapText="1"/>
    </xf>
    <xf numFmtId="0" fontId="14" fillId="0" borderId="6" xfId="0" applyFont="1" applyFill="1" applyBorder="1" applyAlignment="1">
      <alignment horizontal="left" vertical="top" wrapText="1"/>
    </xf>
    <xf numFmtId="49" fontId="26" fillId="0" borderId="6" xfId="0" applyNumberFormat="1" applyFont="1" applyBorder="1" applyAlignment="1">
      <alignment horizontal="center" vertical="center"/>
    </xf>
    <xf numFmtId="49" fontId="24" fillId="0" borderId="6" xfId="0" applyNumberFormat="1" applyFont="1" applyBorder="1" applyAlignment="1">
      <alignment horizontal="center" vertical="top"/>
    </xf>
    <xf numFmtId="49" fontId="24" fillId="4" borderId="6" xfId="0" applyNumberFormat="1" applyFont="1" applyFill="1" applyBorder="1" applyAlignment="1">
      <alignment horizontal="center" vertical="top"/>
    </xf>
    <xf numFmtId="49" fontId="16" fillId="4" borderId="6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horizontal="left" vertical="top" wrapText="1"/>
    </xf>
    <xf numFmtId="0" fontId="28" fillId="0" borderId="6" xfId="0" applyFont="1" applyBorder="1" applyAlignment="1">
      <alignment vertical="top" wrapText="1"/>
    </xf>
    <xf numFmtId="0" fontId="16" fillId="37" borderId="12" xfId="0" applyFont="1" applyFill="1" applyBorder="1" applyAlignment="1">
      <alignment horizontal="center" vertical="center" wrapText="1"/>
    </xf>
    <xf numFmtId="0" fontId="16" fillId="37" borderId="13" xfId="0" applyFont="1" applyFill="1" applyBorder="1" applyAlignment="1">
      <alignment horizontal="center" vertical="center" wrapText="1"/>
    </xf>
    <xf numFmtId="0" fontId="15" fillId="29" borderId="6" xfId="0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49" fontId="16" fillId="8" borderId="6" xfId="0" applyNumberFormat="1" applyFont="1" applyFill="1" applyBorder="1" applyAlignment="1">
      <alignment horizontal="left" vertical="top"/>
    </xf>
    <xf numFmtId="0" fontId="15" fillId="8" borderId="6" xfId="0" applyFont="1" applyFill="1" applyBorder="1" applyAlignment="1">
      <alignment horizontal="center" vertical="top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vertical="top" wrapText="1"/>
    </xf>
    <xf numFmtId="49" fontId="16" fillId="32" borderId="6" xfId="0" applyNumberFormat="1" applyFont="1" applyFill="1" applyBorder="1" applyAlignment="1">
      <alignment horizontal="center" vertical="top"/>
    </xf>
    <xf numFmtId="0" fontId="19" fillId="0" borderId="6" xfId="0" applyFont="1" applyBorder="1" applyAlignment="1">
      <alignment horizontal="center" vertical="top"/>
    </xf>
    <xf numFmtId="0" fontId="19" fillId="0" borderId="6" xfId="0" applyFont="1" applyFill="1" applyBorder="1" applyAlignment="1">
      <alignment horizontal="left" vertical="top" wrapText="1"/>
    </xf>
    <xf numFmtId="49" fontId="21" fillId="4" borderId="6" xfId="0" applyNumberFormat="1" applyFont="1" applyFill="1" applyBorder="1" applyAlignment="1">
      <alignment horizontal="center" vertical="top"/>
    </xf>
    <xf numFmtId="165" fontId="15" fillId="27" borderId="6" xfId="0" applyNumberFormat="1" applyFont="1" applyFill="1" applyBorder="1" applyAlignment="1">
      <alignment horizontal="center" vertical="center"/>
    </xf>
    <xf numFmtId="49" fontId="15" fillId="31" borderId="6" xfId="0" applyNumberFormat="1" applyFont="1" applyFill="1" applyBorder="1" applyAlignment="1">
      <alignment horizontal="center" vertical="center" wrapText="1"/>
    </xf>
    <xf numFmtId="49" fontId="20" fillId="31" borderId="6" xfId="0" applyNumberFormat="1" applyFont="1" applyFill="1" applyBorder="1" applyAlignment="1">
      <alignment horizontal="center" vertical="center" wrapText="1"/>
    </xf>
    <xf numFmtId="0" fontId="15" fillId="29" borderId="10" xfId="0" applyFont="1" applyFill="1" applyBorder="1" applyAlignment="1">
      <alignment horizontal="center" vertical="top" wrapText="1"/>
    </xf>
    <xf numFmtId="49" fontId="25" fillId="31" borderId="9" xfId="0" applyNumberFormat="1" applyFont="1" applyFill="1" applyBorder="1" applyAlignment="1">
      <alignment horizontal="center" vertical="top"/>
    </xf>
    <xf numFmtId="49" fontId="25" fillId="31" borderId="10" xfId="0" applyNumberFormat="1" applyFont="1" applyFill="1" applyBorder="1" applyAlignment="1">
      <alignment horizontal="center" vertical="top"/>
    </xf>
    <xf numFmtId="49" fontId="21" fillId="0" borderId="6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horizontal="left" vertical="top" wrapText="1"/>
    </xf>
    <xf numFmtId="0" fontId="14" fillId="31" borderId="16" xfId="0" applyFont="1" applyFill="1" applyBorder="1" applyAlignment="1">
      <alignment horizontal="left" vertical="top" wrapText="1"/>
    </xf>
    <xf numFmtId="165" fontId="15" fillId="29" borderId="6" xfId="0" applyNumberFormat="1" applyFont="1" applyFill="1" applyBorder="1" applyAlignment="1">
      <alignment horizontal="center" vertical="center"/>
    </xf>
    <xf numFmtId="0" fontId="14" fillId="31" borderId="9" xfId="0" applyFont="1" applyFill="1" applyBorder="1" applyAlignment="1">
      <alignment horizontal="left" vertical="top" wrapText="1"/>
    </xf>
    <xf numFmtId="0" fontId="14" fillId="31" borderId="10" xfId="0" applyFont="1" applyFill="1" applyBorder="1" applyAlignment="1">
      <alignment horizontal="left" vertical="top" wrapText="1"/>
    </xf>
    <xf numFmtId="0" fontId="15" fillId="31" borderId="9" xfId="0" applyFont="1" applyFill="1" applyBorder="1" applyAlignment="1">
      <alignment horizontal="center" vertical="top" wrapText="1"/>
    </xf>
    <xf numFmtId="0" fontId="15" fillId="31" borderId="10" xfId="0" applyFont="1" applyFill="1" applyBorder="1" applyAlignment="1">
      <alignment horizontal="center" vertical="top" wrapText="1"/>
    </xf>
    <xf numFmtId="0" fontId="15" fillId="29" borderId="12" xfId="0" applyFont="1" applyFill="1" applyBorder="1" applyAlignment="1">
      <alignment horizontal="center" vertical="top" wrapText="1"/>
    </xf>
    <xf numFmtId="0" fontId="15" fillId="29" borderId="13" xfId="0" applyFont="1" applyFill="1" applyBorder="1" applyAlignment="1">
      <alignment horizontal="center" vertical="top" wrapText="1"/>
    </xf>
    <xf numFmtId="0" fontId="15" fillId="29" borderId="14" xfId="0" applyFont="1" applyFill="1" applyBorder="1" applyAlignment="1">
      <alignment horizontal="center" vertical="top" wrapText="1"/>
    </xf>
    <xf numFmtId="49" fontId="26" fillId="31" borderId="6" xfId="0" applyNumberFormat="1" applyFont="1" applyFill="1" applyBorder="1" applyAlignment="1">
      <alignment horizontal="center" vertical="center" wrapText="1"/>
    </xf>
    <xf numFmtId="0" fontId="51" fillId="0" borderId="16" xfId="28" applyFont="1" applyBorder="1" applyAlignment="1">
      <alignment horizontal="left" vertical="top"/>
    </xf>
    <xf numFmtId="0" fontId="51" fillId="0" borderId="0" xfId="28" applyFont="1" applyBorder="1" applyAlignment="1">
      <alignment horizontal="left" vertical="top"/>
    </xf>
    <xf numFmtId="0" fontId="39" fillId="0" borderId="16" xfId="28" applyFont="1" applyBorder="1" applyAlignment="1">
      <alignment horizontal="left" vertical="top" wrapText="1"/>
    </xf>
    <xf numFmtId="0" fontId="39" fillId="0" borderId="0" xfId="28" applyFont="1" applyBorder="1" applyAlignment="1">
      <alignment horizontal="left" vertical="top" wrapText="1"/>
    </xf>
    <xf numFmtId="0" fontId="14" fillId="0" borderId="0" xfId="28" applyFont="1" applyBorder="1" applyAlignment="1">
      <alignment horizontal="center" vertical="top" wrapText="1"/>
    </xf>
    <xf numFmtId="165" fontId="15" fillId="35" borderId="6" xfId="0" applyNumberFormat="1" applyFont="1" applyFill="1" applyBorder="1" applyAlignment="1">
      <alignment horizontal="center" vertical="center"/>
    </xf>
    <xf numFmtId="0" fontId="15" fillId="31" borderId="6" xfId="0" applyFont="1" applyFill="1" applyBorder="1" applyAlignment="1">
      <alignment horizontal="center" vertical="top" wrapText="1"/>
    </xf>
    <xf numFmtId="0" fontId="14" fillId="31" borderId="9" xfId="0" applyFont="1" applyFill="1" applyBorder="1" applyAlignment="1">
      <alignment horizontal="left" vertical="center" wrapText="1"/>
    </xf>
    <xf numFmtId="0" fontId="14" fillId="31" borderId="10" xfId="0" applyFont="1" applyFill="1" applyBorder="1" applyAlignment="1">
      <alignment horizontal="left" vertical="center" wrapText="1"/>
    </xf>
    <xf numFmtId="49" fontId="15" fillId="0" borderId="9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51" fillId="0" borderId="16" xfId="0" applyFont="1" applyBorder="1" applyAlignment="1">
      <alignment horizontal="left" vertical="top"/>
    </xf>
    <xf numFmtId="0" fontId="51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14" fontId="14" fillId="0" borderId="0" xfId="0" applyNumberFormat="1" applyFont="1" applyAlignment="1">
      <alignment vertical="top"/>
    </xf>
    <xf numFmtId="0" fontId="16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right" vertical="top"/>
    </xf>
    <xf numFmtId="0" fontId="15" fillId="0" borderId="6" xfId="0" applyFont="1" applyBorder="1" applyAlignment="1">
      <alignment horizontal="center" vertical="top" textRotation="90" wrapText="1"/>
    </xf>
    <xf numFmtId="0" fontId="15" fillId="0" borderId="6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textRotation="90" wrapText="1"/>
    </xf>
    <xf numFmtId="0" fontId="15" fillId="0" borderId="19" xfId="0" applyFont="1" applyBorder="1" applyAlignment="1">
      <alignment horizontal="center" vertical="center" textRotation="90" wrapText="1"/>
    </xf>
    <xf numFmtId="0" fontId="15" fillId="0" borderId="20" xfId="0" applyFont="1" applyBorder="1" applyAlignment="1">
      <alignment horizontal="center" vertical="center" textRotation="90" wrapText="1"/>
    </xf>
    <xf numFmtId="0" fontId="17" fillId="31" borderId="0" xfId="0" applyFont="1" applyFill="1" applyBorder="1" applyAlignment="1">
      <alignment horizontal="center" vertical="top"/>
    </xf>
    <xf numFmtId="0" fontId="0" fillId="31" borderId="0" xfId="0" applyFont="1" applyFill="1" applyBorder="1" applyAlignment="1">
      <alignment horizontal="center" vertical="top"/>
    </xf>
    <xf numFmtId="0" fontId="0" fillId="31" borderId="19" xfId="0" applyFont="1" applyFill="1" applyBorder="1" applyAlignment="1">
      <alignment horizontal="center" vertical="top"/>
    </xf>
    <xf numFmtId="0" fontId="37" fillId="0" borderId="9" xfId="0" applyFont="1" applyFill="1" applyBorder="1" applyAlignment="1">
      <alignment horizontal="left" vertical="top" wrapText="1"/>
    </xf>
    <xf numFmtId="0" fontId="37" fillId="0" borderId="10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51" fillId="0" borderId="16" xfId="28" applyFont="1" applyBorder="1" applyAlignment="1">
      <alignment horizontal="left" vertical="top" wrapText="1"/>
    </xf>
    <xf numFmtId="0" fontId="51" fillId="0" borderId="0" xfId="28" applyFont="1" applyBorder="1" applyAlignment="1">
      <alignment horizontal="left" vertical="top" wrapText="1"/>
    </xf>
    <xf numFmtId="14" fontId="14" fillId="0" borderId="0" xfId="0" applyNumberFormat="1" applyFont="1" applyAlignment="1">
      <alignment horizontal="left" vertical="center"/>
    </xf>
    <xf numFmtId="0" fontId="26" fillId="36" borderId="6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/>
    </xf>
    <xf numFmtId="49" fontId="16" fillId="3" borderId="12" xfId="0" applyNumberFormat="1" applyFont="1" applyFill="1" applyBorder="1" applyAlignment="1">
      <alignment horizontal="left" vertical="top" wrapText="1"/>
    </xf>
    <xf numFmtId="49" fontId="16" fillId="3" borderId="13" xfId="0" applyNumberFormat="1" applyFont="1" applyFill="1" applyBorder="1" applyAlignment="1">
      <alignment horizontal="left" vertical="top" wrapText="1"/>
    </xf>
    <xf numFmtId="49" fontId="16" fillId="3" borderId="14" xfId="0" applyNumberFormat="1" applyFont="1" applyFill="1" applyBorder="1" applyAlignment="1">
      <alignment horizontal="left" vertical="top" wrapText="1"/>
    </xf>
    <xf numFmtId="0" fontId="16" fillId="25" borderId="12" xfId="0" applyFont="1" applyFill="1" applyBorder="1" applyAlignment="1">
      <alignment horizontal="left" vertical="top" wrapText="1"/>
    </xf>
    <xf numFmtId="0" fontId="16" fillId="25" borderId="13" xfId="0" applyFont="1" applyFill="1" applyBorder="1" applyAlignment="1">
      <alignment horizontal="left" vertical="top" wrapText="1"/>
    </xf>
    <xf numFmtId="0" fontId="16" fillId="25" borderId="14" xfId="0" applyFont="1" applyFill="1" applyBorder="1" applyAlignment="1">
      <alignment horizontal="left" vertical="top" wrapText="1"/>
    </xf>
    <xf numFmtId="0" fontId="15" fillId="0" borderId="21" xfId="28" applyFont="1" applyBorder="1" applyAlignment="1">
      <alignment horizontal="center" vertical="top" wrapText="1"/>
    </xf>
    <xf numFmtId="0" fontId="15" fillId="0" borderId="22" xfId="28" applyFont="1" applyBorder="1" applyAlignment="1">
      <alignment horizontal="center" vertical="top" wrapText="1"/>
    </xf>
    <xf numFmtId="0" fontId="15" fillId="0" borderId="21" xfId="28" applyFont="1" applyBorder="1" applyAlignment="1">
      <alignment horizontal="left" vertical="top" wrapText="1"/>
    </xf>
    <xf numFmtId="0" fontId="15" fillId="0" borderId="22" xfId="28" applyFont="1" applyBorder="1" applyAlignment="1">
      <alignment horizontal="left" vertical="top" wrapText="1"/>
    </xf>
    <xf numFmtId="0" fontId="16" fillId="0" borderId="5" xfId="28" applyFont="1" applyBorder="1" applyAlignment="1">
      <alignment horizontal="center" vertical="center"/>
    </xf>
    <xf numFmtId="0" fontId="17" fillId="0" borderId="0" xfId="28" applyFont="1" applyFill="1" applyBorder="1" applyAlignment="1">
      <alignment horizontal="left" vertical="top" wrapText="1"/>
    </xf>
    <xf numFmtId="0" fontId="16" fillId="0" borderId="21" xfId="28" applyFont="1" applyBorder="1" applyAlignment="1">
      <alignment horizontal="center" vertical="center"/>
    </xf>
    <xf numFmtId="0" fontId="16" fillId="0" borderId="22" xfId="28" applyFont="1" applyBorder="1" applyAlignment="1">
      <alignment horizontal="center" vertical="center"/>
    </xf>
  </cellXfs>
  <cellStyles count="56">
    <cellStyle name="20% - Accent1" xfId="1"/>
    <cellStyle name="20% - Accent1 2" xfId="37"/>
    <cellStyle name="20% - Accent2" xfId="2"/>
    <cellStyle name="20% - Accent3" xfId="3"/>
    <cellStyle name="20% - Accent4" xfId="4"/>
    <cellStyle name="20% - Accent4 2" xfId="38"/>
    <cellStyle name="20% - Accent5" xfId="5"/>
    <cellStyle name="20% - Accent6" xfId="6"/>
    <cellStyle name="20% - Accent6 2" xfId="39"/>
    <cellStyle name="40% - Accent1" xfId="7"/>
    <cellStyle name="40% - Accent2" xfId="8"/>
    <cellStyle name="40% - Accent3" xfId="9"/>
    <cellStyle name="40% - Accent4" xfId="10"/>
    <cellStyle name="40% - Accent4 2" xfId="4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alculation 2" xfId="41"/>
    <cellStyle name="Check Cell" xfId="27"/>
    <cellStyle name="Excel Built-in Normal" xfId="28"/>
    <cellStyle name="Excel Built-in Normal 1" xfId="54"/>
    <cellStyle name="Explanatory Text" xfId="42"/>
    <cellStyle name="Good" xfId="43"/>
    <cellStyle name="Heading 1" xfId="44"/>
    <cellStyle name="Heading 2" xfId="45"/>
    <cellStyle name="Heading 3" xfId="46"/>
    <cellStyle name="Heading 4" xfId="47"/>
    <cellStyle name="Input" xfId="29"/>
    <cellStyle name="Input 2" xfId="48"/>
    <cellStyle name="Įprastas" xfId="0" builtinId="0"/>
    <cellStyle name="Įprastas 2" xfId="30"/>
    <cellStyle name="Įprastas 2 2" xfId="35"/>
    <cellStyle name="Įprastas 2 2 2" xfId="36"/>
    <cellStyle name="Kablelis" xfId="55" builtinId="3"/>
    <cellStyle name="Kablelis 2" xfId="49"/>
    <cellStyle name="Linked Cell" xfId="31"/>
    <cellStyle name="Neutral" xfId="32"/>
    <cellStyle name="Note" xfId="33"/>
    <cellStyle name="Output" xfId="50"/>
    <cellStyle name="Procentai 2" xfId="34"/>
    <cellStyle name="Title" xfId="51"/>
    <cellStyle name="Total" xfId="52"/>
    <cellStyle name="Warning Text" xfId="5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CCCC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317"/>
  <sheetViews>
    <sheetView tabSelected="1" zoomScale="112" zoomScaleNormal="112" workbookViewId="0">
      <selection activeCell="Q10" sqref="Q10"/>
    </sheetView>
  </sheetViews>
  <sheetFormatPr defaultRowHeight="15"/>
  <cols>
    <col min="1" max="1" width="3.28515625" style="1" customWidth="1"/>
    <col min="2" max="2" width="5" style="1" customWidth="1"/>
    <col min="3" max="3" width="4.85546875" style="1" customWidth="1"/>
    <col min="4" max="4" width="32" style="1" customWidth="1"/>
    <col min="5" max="5" width="7.42578125" style="2" customWidth="1"/>
    <col min="6" max="6" width="7.28515625" style="88" customWidth="1"/>
    <col min="7" max="8" width="8.85546875" style="1" customWidth="1"/>
    <col min="9" max="10" width="8.5703125" style="1" customWidth="1"/>
    <col min="11" max="11" width="25.28515625" style="125" customWidth="1"/>
    <col min="12" max="12" width="7.85546875" style="1" customWidth="1"/>
    <col min="13" max="13" width="7.42578125" style="1" customWidth="1"/>
    <col min="14" max="14" width="6.42578125" style="1" customWidth="1"/>
    <col min="15" max="15" width="10.5703125" style="1" customWidth="1"/>
    <col min="16" max="16" width="8.7109375" style="1" customWidth="1"/>
    <col min="17" max="228" width="9.140625" style="1"/>
  </cols>
  <sheetData>
    <row r="1" spans="1:239" s="202" customFormat="1">
      <c r="A1" s="203"/>
      <c r="B1" s="203"/>
      <c r="C1" s="203"/>
      <c r="D1" s="203"/>
      <c r="E1" s="2"/>
      <c r="F1" s="88"/>
      <c r="G1" s="203"/>
      <c r="H1" s="203"/>
      <c r="I1" s="203"/>
      <c r="J1" s="203"/>
      <c r="K1" s="125"/>
      <c r="L1" s="401"/>
      <c r="M1" s="402"/>
      <c r="N1" s="402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  <c r="DA1" s="203"/>
      <c r="DB1" s="203"/>
      <c r="DC1" s="203"/>
      <c r="DD1" s="203"/>
      <c r="DE1" s="203"/>
      <c r="DF1" s="203"/>
      <c r="DG1" s="203"/>
      <c r="DH1" s="203"/>
      <c r="DI1" s="203"/>
      <c r="DJ1" s="203"/>
      <c r="DK1" s="203"/>
      <c r="DL1" s="203"/>
      <c r="DM1" s="203"/>
      <c r="DN1" s="203"/>
      <c r="DO1" s="203"/>
      <c r="DP1" s="203"/>
      <c r="DQ1" s="203"/>
      <c r="DR1" s="203"/>
      <c r="DS1" s="203"/>
      <c r="DT1" s="203"/>
      <c r="DU1" s="203"/>
      <c r="DV1" s="203"/>
      <c r="DW1" s="203"/>
      <c r="DX1" s="203"/>
      <c r="DY1" s="203"/>
      <c r="DZ1" s="203"/>
      <c r="EA1" s="203"/>
      <c r="EB1" s="203"/>
      <c r="EC1" s="203"/>
      <c r="ED1" s="203"/>
      <c r="EE1" s="203"/>
      <c r="EF1" s="203"/>
      <c r="EG1" s="203"/>
      <c r="EH1" s="203"/>
      <c r="EI1" s="203"/>
      <c r="EJ1" s="203"/>
      <c r="EK1" s="203"/>
      <c r="EL1" s="203"/>
      <c r="EM1" s="203"/>
      <c r="EN1" s="203"/>
      <c r="EO1" s="203"/>
      <c r="EP1" s="203"/>
      <c r="EQ1" s="203"/>
      <c r="ER1" s="203"/>
      <c r="ES1" s="203"/>
      <c r="ET1" s="203"/>
      <c r="EU1" s="203"/>
      <c r="EV1" s="203"/>
      <c r="EW1" s="203"/>
      <c r="EX1" s="203"/>
      <c r="EY1" s="203"/>
      <c r="EZ1" s="203"/>
      <c r="FA1" s="203"/>
      <c r="FB1" s="203"/>
      <c r="FC1" s="203"/>
      <c r="FD1" s="203"/>
      <c r="FE1" s="203"/>
      <c r="FF1" s="203"/>
      <c r="FG1" s="203"/>
      <c r="FH1" s="203"/>
      <c r="FI1" s="203"/>
      <c r="FJ1" s="203"/>
      <c r="FK1" s="203"/>
      <c r="FL1" s="203"/>
      <c r="FM1" s="203"/>
      <c r="FN1" s="203"/>
      <c r="FO1" s="203"/>
      <c r="FP1" s="203"/>
      <c r="FQ1" s="203"/>
      <c r="FR1" s="203"/>
      <c r="FS1" s="203"/>
      <c r="FT1" s="203"/>
      <c r="FU1" s="203"/>
      <c r="FV1" s="203"/>
      <c r="FW1" s="203"/>
      <c r="FX1" s="203"/>
      <c r="FY1" s="203"/>
      <c r="FZ1" s="203"/>
      <c r="GA1" s="203"/>
      <c r="GB1" s="203"/>
      <c r="GC1" s="203"/>
      <c r="GD1" s="203"/>
      <c r="GE1" s="203"/>
      <c r="GF1" s="203"/>
      <c r="GG1" s="203"/>
      <c r="GH1" s="203"/>
      <c r="GI1" s="203"/>
      <c r="GJ1" s="203"/>
      <c r="GK1" s="203"/>
      <c r="GL1" s="203"/>
      <c r="GM1" s="203"/>
      <c r="GN1" s="203"/>
      <c r="GO1" s="203"/>
      <c r="GP1" s="203"/>
      <c r="GQ1" s="203"/>
      <c r="GR1" s="203"/>
      <c r="GS1" s="203"/>
      <c r="GT1" s="203"/>
      <c r="GU1" s="203"/>
      <c r="GV1" s="203"/>
      <c r="GW1" s="203"/>
      <c r="GX1" s="203"/>
      <c r="GY1" s="203"/>
      <c r="GZ1" s="203"/>
      <c r="HA1" s="203"/>
      <c r="HB1" s="203"/>
      <c r="HC1" s="203"/>
      <c r="HD1" s="203"/>
      <c r="HE1" s="203"/>
      <c r="HF1" s="203"/>
      <c r="HG1" s="203"/>
      <c r="HH1" s="203"/>
      <c r="HI1" s="203"/>
      <c r="HJ1" s="203"/>
      <c r="HK1" s="203"/>
      <c r="HL1" s="203"/>
      <c r="HM1" s="203"/>
      <c r="HN1" s="203"/>
      <c r="HO1" s="203"/>
      <c r="HP1" s="203"/>
      <c r="HQ1" s="203"/>
      <c r="HR1" s="203"/>
      <c r="HS1" s="203"/>
      <c r="HT1" s="203"/>
    </row>
    <row r="2" spans="1:239" s="202" customFormat="1" ht="15" customHeight="1">
      <c r="A2" s="211"/>
      <c r="B2" s="211"/>
      <c r="C2" s="211"/>
      <c r="D2" s="211"/>
      <c r="E2" s="212"/>
      <c r="F2" s="213"/>
      <c r="G2" s="214"/>
      <c r="H2" s="215"/>
      <c r="I2" s="215"/>
      <c r="J2" s="215"/>
      <c r="K2" s="216" t="s">
        <v>192</v>
      </c>
      <c r="L2" s="216"/>
      <c r="M2" s="216"/>
      <c r="N2" s="216"/>
      <c r="O2" s="208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H2" s="203"/>
      <c r="BI2" s="203"/>
      <c r="BJ2" s="203"/>
      <c r="BK2" s="203"/>
      <c r="BL2" s="203"/>
      <c r="BM2" s="203"/>
      <c r="BN2" s="203"/>
      <c r="BO2" s="203"/>
      <c r="BP2" s="203"/>
      <c r="BQ2" s="203"/>
      <c r="BR2" s="203"/>
      <c r="BS2" s="203"/>
      <c r="BT2" s="203"/>
      <c r="BU2" s="203"/>
      <c r="BV2" s="203"/>
      <c r="BW2" s="203"/>
      <c r="BX2" s="203"/>
      <c r="BY2" s="203"/>
      <c r="BZ2" s="203"/>
      <c r="CA2" s="203"/>
      <c r="CB2" s="203"/>
      <c r="CC2" s="203"/>
      <c r="CD2" s="203"/>
      <c r="CE2" s="203"/>
      <c r="CF2" s="203"/>
      <c r="CG2" s="203"/>
      <c r="CH2" s="203"/>
      <c r="CI2" s="203"/>
      <c r="CJ2" s="203"/>
      <c r="CK2" s="203"/>
      <c r="CL2" s="203"/>
      <c r="CM2" s="203"/>
      <c r="CN2" s="203"/>
      <c r="CO2" s="203"/>
      <c r="CP2" s="203"/>
      <c r="CQ2" s="203"/>
      <c r="CR2" s="203"/>
      <c r="CS2" s="203"/>
      <c r="CT2" s="203"/>
      <c r="CU2" s="203"/>
      <c r="CV2" s="203"/>
      <c r="CW2" s="203"/>
      <c r="CX2" s="203"/>
      <c r="CY2" s="203"/>
      <c r="CZ2" s="203"/>
      <c r="DA2" s="203"/>
      <c r="DB2" s="203"/>
      <c r="DC2" s="203"/>
      <c r="DD2" s="203"/>
      <c r="DE2" s="203"/>
      <c r="DF2" s="203"/>
      <c r="DG2" s="203"/>
      <c r="DH2" s="203"/>
      <c r="DI2" s="203"/>
      <c r="DJ2" s="203"/>
      <c r="DK2" s="203"/>
      <c r="DL2" s="203"/>
      <c r="DM2" s="203"/>
      <c r="DN2" s="203"/>
      <c r="DO2" s="203"/>
      <c r="DP2" s="203"/>
      <c r="DQ2" s="203"/>
      <c r="DR2" s="203"/>
      <c r="DS2" s="203"/>
      <c r="DT2" s="203"/>
      <c r="DU2" s="203"/>
      <c r="DV2" s="203"/>
      <c r="DW2" s="203"/>
      <c r="DX2" s="203"/>
      <c r="DY2" s="203"/>
      <c r="DZ2" s="203"/>
      <c r="EA2" s="203"/>
      <c r="EB2" s="203"/>
      <c r="EC2" s="203"/>
      <c r="ED2" s="203"/>
      <c r="EE2" s="203"/>
      <c r="EF2" s="203"/>
      <c r="EG2" s="203"/>
      <c r="EH2" s="203"/>
      <c r="EI2" s="203"/>
      <c r="EJ2" s="203"/>
      <c r="EK2" s="203"/>
      <c r="EL2" s="203"/>
      <c r="EM2" s="203"/>
      <c r="EN2" s="203"/>
      <c r="EO2" s="203"/>
      <c r="EP2" s="203"/>
      <c r="EQ2" s="203"/>
      <c r="ER2" s="203"/>
      <c r="ES2" s="203"/>
      <c r="ET2" s="203"/>
      <c r="EU2" s="203"/>
      <c r="EV2" s="203"/>
      <c r="EW2" s="203"/>
      <c r="EX2" s="203"/>
      <c r="EY2" s="203"/>
      <c r="EZ2" s="203"/>
      <c r="FA2" s="203"/>
      <c r="FB2" s="203"/>
      <c r="FC2" s="203"/>
      <c r="FD2" s="203"/>
      <c r="FE2" s="203"/>
      <c r="FF2" s="203"/>
      <c r="FG2" s="203"/>
      <c r="FH2" s="203"/>
      <c r="FI2" s="203"/>
      <c r="FJ2" s="203"/>
      <c r="FK2" s="203"/>
      <c r="FL2" s="203"/>
      <c r="FM2" s="203"/>
      <c r="FN2" s="203"/>
      <c r="FO2" s="203"/>
      <c r="FP2" s="203"/>
      <c r="FQ2" s="203"/>
      <c r="FR2" s="203"/>
      <c r="FS2" s="203"/>
      <c r="FT2" s="203"/>
      <c r="FU2" s="203"/>
      <c r="FV2" s="203"/>
      <c r="FW2" s="203"/>
      <c r="FX2" s="203"/>
      <c r="FY2" s="203"/>
      <c r="FZ2" s="203"/>
      <c r="GA2" s="203"/>
      <c r="GB2" s="203"/>
      <c r="GC2" s="203"/>
      <c r="GD2" s="203"/>
      <c r="GE2" s="203"/>
      <c r="GF2" s="203"/>
      <c r="GG2" s="203"/>
      <c r="GH2" s="203"/>
      <c r="GI2" s="203"/>
      <c r="GJ2" s="203"/>
      <c r="GK2" s="203"/>
      <c r="GL2" s="203"/>
      <c r="GM2" s="203"/>
      <c r="GN2" s="203"/>
      <c r="GO2" s="203"/>
      <c r="GP2" s="203"/>
      <c r="GQ2" s="203"/>
      <c r="GR2" s="203"/>
      <c r="GS2" s="203"/>
      <c r="GT2" s="203"/>
      <c r="GU2" s="203"/>
      <c r="GV2" s="203"/>
      <c r="GW2" s="203"/>
      <c r="GX2" s="203"/>
      <c r="GY2" s="203"/>
      <c r="GZ2" s="203"/>
      <c r="HA2" s="203"/>
      <c r="HB2" s="203"/>
      <c r="HC2" s="203"/>
      <c r="HD2" s="203"/>
      <c r="HE2" s="203"/>
      <c r="HF2" s="203"/>
      <c r="HG2" s="203"/>
      <c r="HH2" s="203"/>
      <c r="HI2" s="203"/>
      <c r="HJ2" s="203"/>
      <c r="HK2" s="203"/>
      <c r="HL2" s="203"/>
      <c r="HM2" s="203"/>
      <c r="HN2" s="203"/>
      <c r="HO2" s="203"/>
      <c r="HP2" s="203"/>
      <c r="HQ2" s="203"/>
      <c r="HR2" s="203"/>
      <c r="HS2" s="203"/>
      <c r="HT2" s="203"/>
      <c r="HU2" s="203"/>
      <c r="HV2" s="203"/>
      <c r="HW2" s="203"/>
      <c r="HX2" s="203"/>
      <c r="HY2" s="203"/>
      <c r="HZ2" s="203"/>
      <c r="IA2" s="203"/>
      <c r="IB2" s="203"/>
      <c r="IC2" s="203"/>
      <c r="ID2" s="203"/>
      <c r="IE2" s="203"/>
    </row>
    <row r="3" spans="1:239" s="202" customFormat="1" ht="15" customHeight="1">
      <c r="A3" s="211"/>
      <c r="B3" s="211"/>
      <c r="C3" s="211"/>
      <c r="D3" s="211"/>
      <c r="E3" s="212"/>
      <c r="F3" s="213"/>
      <c r="G3" s="214"/>
      <c r="H3" s="215"/>
      <c r="I3" s="215"/>
      <c r="J3" s="215"/>
      <c r="K3" s="405" t="s">
        <v>193</v>
      </c>
      <c r="L3" s="405"/>
      <c r="M3" s="216"/>
      <c r="N3" s="216"/>
      <c r="O3" s="208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3"/>
      <c r="BP3" s="203"/>
      <c r="BQ3" s="203"/>
      <c r="BR3" s="203"/>
      <c r="BS3" s="203"/>
      <c r="BT3" s="203"/>
      <c r="BU3" s="203"/>
      <c r="BV3" s="203"/>
      <c r="BW3" s="203"/>
      <c r="BX3" s="203"/>
      <c r="BY3" s="203"/>
      <c r="BZ3" s="203"/>
      <c r="CA3" s="203"/>
      <c r="CB3" s="203"/>
      <c r="CC3" s="203"/>
      <c r="CD3" s="203"/>
      <c r="CE3" s="203"/>
      <c r="CF3" s="203"/>
      <c r="CG3" s="203"/>
      <c r="CH3" s="203"/>
      <c r="CI3" s="203"/>
      <c r="CJ3" s="203"/>
      <c r="CK3" s="203"/>
      <c r="CL3" s="203"/>
      <c r="CM3" s="203"/>
      <c r="CN3" s="203"/>
      <c r="CO3" s="203"/>
      <c r="CP3" s="203"/>
      <c r="CQ3" s="203"/>
      <c r="CR3" s="203"/>
      <c r="CS3" s="203"/>
      <c r="CT3" s="203"/>
      <c r="CU3" s="203"/>
      <c r="CV3" s="203"/>
      <c r="CW3" s="203"/>
      <c r="CX3" s="203"/>
      <c r="CY3" s="203"/>
      <c r="CZ3" s="203"/>
      <c r="DA3" s="203"/>
      <c r="DB3" s="203"/>
      <c r="DC3" s="203"/>
      <c r="DD3" s="203"/>
      <c r="DE3" s="203"/>
      <c r="DF3" s="203"/>
      <c r="DG3" s="203"/>
      <c r="DH3" s="203"/>
      <c r="DI3" s="203"/>
      <c r="DJ3" s="203"/>
      <c r="DK3" s="203"/>
      <c r="DL3" s="203"/>
      <c r="DM3" s="203"/>
      <c r="DN3" s="203"/>
      <c r="DO3" s="203"/>
      <c r="DP3" s="203"/>
      <c r="DQ3" s="203"/>
      <c r="DR3" s="203"/>
      <c r="DS3" s="203"/>
      <c r="DT3" s="203"/>
      <c r="DU3" s="203"/>
      <c r="DV3" s="203"/>
      <c r="DW3" s="203"/>
      <c r="DX3" s="203"/>
      <c r="DY3" s="203"/>
      <c r="DZ3" s="203"/>
      <c r="EA3" s="203"/>
      <c r="EB3" s="203"/>
      <c r="EC3" s="203"/>
      <c r="ED3" s="203"/>
      <c r="EE3" s="203"/>
      <c r="EF3" s="203"/>
      <c r="EG3" s="203"/>
      <c r="EH3" s="203"/>
      <c r="EI3" s="203"/>
      <c r="EJ3" s="203"/>
      <c r="EK3" s="203"/>
      <c r="EL3" s="203"/>
      <c r="EM3" s="203"/>
      <c r="EN3" s="203"/>
      <c r="EO3" s="203"/>
      <c r="EP3" s="203"/>
      <c r="EQ3" s="203"/>
      <c r="ER3" s="203"/>
      <c r="ES3" s="203"/>
      <c r="ET3" s="203"/>
      <c r="EU3" s="203"/>
      <c r="EV3" s="203"/>
      <c r="EW3" s="203"/>
      <c r="EX3" s="203"/>
      <c r="EY3" s="203"/>
      <c r="EZ3" s="203"/>
      <c r="FA3" s="203"/>
      <c r="FB3" s="203"/>
      <c r="FC3" s="203"/>
      <c r="FD3" s="203"/>
      <c r="FE3" s="203"/>
      <c r="FF3" s="203"/>
      <c r="FG3" s="203"/>
      <c r="FH3" s="203"/>
      <c r="FI3" s="203"/>
      <c r="FJ3" s="203"/>
      <c r="FK3" s="203"/>
      <c r="FL3" s="203"/>
      <c r="FM3" s="203"/>
      <c r="FN3" s="203"/>
      <c r="FO3" s="203"/>
      <c r="FP3" s="203"/>
      <c r="FQ3" s="203"/>
      <c r="FR3" s="203"/>
      <c r="FS3" s="203"/>
      <c r="FT3" s="203"/>
      <c r="FU3" s="203"/>
      <c r="FV3" s="203"/>
      <c r="FW3" s="203"/>
      <c r="FX3" s="203"/>
      <c r="FY3" s="203"/>
      <c r="FZ3" s="203"/>
      <c r="GA3" s="203"/>
      <c r="GB3" s="203"/>
      <c r="GC3" s="203"/>
      <c r="GD3" s="203"/>
      <c r="GE3" s="203"/>
      <c r="GF3" s="203"/>
      <c r="GG3" s="203"/>
      <c r="GH3" s="203"/>
      <c r="GI3" s="203"/>
      <c r="GJ3" s="203"/>
      <c r="GK3" s="203"/>
      <c r="GL3" s="203"/>
      <c r="GM3" s="203"/>
      <c r="GN3" s="203"/>
      <c r="GO3" s="203"/>
      <c r="GP3" s="203"/>
      <c r="GQ3" s="203"/>
      <c r="GR3" s="203"/>
      <c r="GS3" s="203"/>
      <c r="GT3" s="203"/>
      <c r="GU3" s="203"/>
      <c r="GV3" s="203"/>
      <c r="GW3" s="203"/>
      <c r="GX3" s="203"/>
      <c r="GY3" s="203"/>
      <c r="GZ3" s="203"/>
      <c r="HA3" s="203"/>
      <c r="HB3" s="203"/>
      <c r="HC3" s="203"/>
      <c r="HD3" s="203"/>
      <c r="HE3" s="203"/>
      <c r="HF3" s="203"/>
      <c r="HG3" s="203"/>
      <c r="HH3" s="203"/>
      <c r="HI3" s="203"/>
      <c r="HJ3" s="203"/>
      <c r="HK3" s="203"/>
      <c r="HL3" s="203"/>
      <c r="HM3" s="203"/>
      <c r="HN3" s="203"/>
      <c r="HO3" s="203"/>
      <c r="HP3" s="203"/>
      <c r="HQ3" s="203"/>
      <c r="HR3" s="203"/>
      <c r="HS3" s="203"/>
      <c r="HT3" s="203"/>
      <c r="HU3" s="203"/>
      <c r="HV3" s="203"/>
      <c r="HW3" s="203"/>
      <c r="HX3" s="203"/>
      <c r="HY3" s="203"/>
      <c r="HZ3" s="203"/>
      <c r="IA3" s="203"/>
      <c r="IB3" s="203"/>
      <c r="IC3" s="203"/>
      <c r="ID3" s="203"/>
      <c r="IE3" s="203"/>
    </row>
    <row r="4" spans="1:239" s="202" customFormat="1" ht="15" customHeight="1">
      <c r="A4" s="211"/>
      <c r="B4" s="211"/>
      <c r="C4" s="211"/>
      <c r="D4" s="211"/>
      <c r="E4" s="212"/>
      <c r="F4" s="213"/>
      <c r="G4" s="214"/>
      <c r="H4" s="215"/>
      <c r="I4" s="215"/>
      <c r="J4" s="215"/>
      <c r="K4" s="216" t="s">
        <v>194</v>
      </c>
      <c r="L4" s="216"/>
      <c r="M4" s="216"/>
      <c r="N4" s="216"/>
      <c r="O4" s="208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3"/>
      <c r="DF4" s="203"/>
      <c r="DG4" s="203"/>
      <c r="DH4" s="203"/>
      <c r="DI4" s="203"/>
      <c r="DJ4" s="203"/>
      <c r="DK4" s="203"/>
      <c r="DL4" s="203"/>
      <c r="DM4" s="203"/>
      <c r="DN4" s="203"/>
      <c r="DO4" s="203"/>
      <c r="DP4" s="203"/>
      <c r="DQ4" s="203"/>
      <c r="DR4" s="203"/>
      <c r="DS4" s="203"/>
      <c r="DT4" s="203"/>
      <c r="DU4" s="203"/>
      <c r="DV4" s="203"/>
      <c r="DW4" s="203"/>
      <c r="DX4" s="203"/>
      <c r="DY4" s="203"/>
      <c r="DZ4" s="203"/>
      <c r="EA4" s="203"/>
      <c r="EB4" s="203"/>
      <c r="EC4" s="203"/>
      <c r="ED4" s="203"/>
      <c r="EE4" s="203"/>
      <c r="EF4" s="203"/>
      <c r="EG4" s="203"/>
      <c r="EH4" s="203"/>
      <c r="EI4" s="203"/>
      <c r="EJ4" s="203"/>
      <c r="EK4" s="203"/>
      <c r="EL4" s="203"/>
      <c r="EM4" s="203"/>
      <c r="EN4" s="203"/>
      <c r="EO4" s="203"/>
      <c r="EP4" s="203"/>
      <c r="EQ4" s="203"/>
      <c r="ER4" s="203"/>
      <c r="ES4" s="203"/>
      <c r="ET4" s="203"/>
      <c r="EU4" s="203"/>
      <c r="EV4" s="203"/>
      <c r="EW4" s="203"/>
      <c r="EX4" s="203"/>
      <c r="EY4" s="203"/>
      <c r="EZ4" s="203"/>
      <c r="FA4" s="203"/>
      <c r="FB4" s="203"/>
      <c r="FC4" s="203"/>
      <c r="FD4" s="203"/>
      <c r="FE4" s="203"/>
      <c r="FF4" s="203"/>
      <c r="FG4" s="203"/>
      <c r="FH4" s="203"/>
      <c r="FI4" s="203"/>
      <c r="FJ4" s="203"/>
      <c r="FK4" s="203"/>
      <c r="FL4" s="203"/>
      <c r="FM4" s="203"/>
      <c r="FN4" s="203"/>
      <c r="FO4" s="203"/>
      <c r="FP4" s="203"/>
      <c r="FQ4" s="203"/>
      <c r="FR4" s="203"/>
      <c r="FS4" s="203"/>
      <c r="FT4" s="203"/>
      <c r="FU4" s="203"/>
      <c r="FV4" s="203"/>
      <c r="FW4" s="203"/>
      <c r="FX4" s="203"/>
      <c r="FY4" s="203"/>
      <c r="FZ4" s="203"/>
      <c r="GA4" s="203"/>
      <c r="GB4" s="203"/>
      <c r="GC4" s="203"/>
      <c r="GD4" s="203"/>
      <c r="GE4" s="203"/>
      <c r="GF4" s="203"/>
      <c r="GG4" s="203"/>
      <c r="GH4" s="203"/>
      <c r="GI4" s="203"/>
      <c r="GJ4" s="203"/>
      <c r="GK4" s="203"/>
      <c r="GL4" s="203"/>
      <c r="GM4" s="203"/>
      <c r="GN4" s="203"/>
      <c r="GO4" s="203"/>
      <c r="GP4" s="203"/>
      <c r="GQ4" s="203"/>
      <c r="GR4" s="203"/>
      <c r="GS4" s="203"/>
      <c r="GT4" s="203"/>
      <c r="GU4" s="203"/>
      <c r="GV4" s="203"/>
      <c r="GW4" s="203"/>
      <c r="GX4" s="203"/>
      <c r="GY4" s="203"/>
      <c r="GZ4" s="203"/>
      <c r="HA4" s="203"/>
      <c r="HB4" s="203"/>
      <c r="HC4" s="203"/>
      <c r="HD4" s="203"/>
      <c r="HE4" s="203"/>
      <c r="HF4" s="203"/>
      <c r="HG4" s="203"/>
      <c r="HH4" s="203"/>
      <c r="HI4" s="203"/>
      <c r="HJ4" s="203"/>
      <c r="HK4" s="203"/>
      <c r="HL4" s="203"/>
      <c r="HM4" s="203"/>
      <c r="HN4" s="203"/>
      <c r="HO4" s="203"/>
      <c r="HP4" s="203"/>
      <c r="HQ4" s="203"/>
      <c r="HR4" s="203"/>
      <c r="HS4" s="203"/>
      <c r="HT4" s="203"/>
      <c r="HU4" s="203"/>
      <c r="HV4" s="203"/>
      <c r="HW4" s="203"/>
      <c r="HX4" s="203"/>
      <c r="HY4" s="203"/>
      <c r="HZ4" s="203"/>
      <c r="IA4" s="203"/>
      <c r="IB4" s="203"/>
      <c r="IC4" s="203"/>
      <c r="ID4" s="203"/>
      <c r="IE4" s="203"/>
    </row>
    <row r="5" spans="1:239" s="202" customFormat="1" ht="15" customHeight="1">
      <c r="A5" s="211"/>
      <c r="B5" s="211"/>
      <c r="C5" s="211"/>
      <c r="D5" s="211"/>
      <c r="E5" s="212"/>
      <c r="F5" s="213"/>
      <c r="G5" s="214"/>
      <c r="H5" s="215"/>
      <c r="I5" s="215"/>
      <c r="J5" s="215"/>
      <c r="K5" s="405" t="s">
        <v>195</v>
      </c>
      <c r="L5" s="405"/>
      <c r="M5" s="216"/>
      <c r="N5" s="216"/>
      <c r="O5" s="208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203"/>
      <c r="AX5" s="203"/>
      <c r="AY5" s="203"/>
      <c r="AZ5" s="203"/>
      <c r="BA5" s="203"/>
      <c r="BB5" s="203"/>
      <c r="BC5" s="203"/>
      <c r="BD5" s="203"/>
      <c r="BE5" s="203"/>
      <c r="BF5" s="203"/>
      <c r="BG5" s="203"/>
      <c r="BH5" s="203"/>
      <c r="BI5" s="203"/>
      <c r="BJ5" s="203"/>
      <c r="BK5" s="203"/>
      <c r="BL5" s="203"/>
      <c r="BM5" s="203"/>
      <c r="BN5" s="203"/>
      <c r="BO5" s="203"/>
      <c r="BP5" s="203"/>
      <c r="BQ5" s="203"/>
      <c r="BR5" s="203"/>
      <c r="BS5" s="203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3"/>
      <c r="CH5" s="203"/>
      <c r="CI5" s="203"/>
      <c r="CJ5" s="203"/>
      <c r="CK5" s="203"/>
      <c r="CL5" s="203"/>
      <c r="CM5" s="203"/>
      <c r="CN5" s="203"/>
      <c r="CO5" s="203"/>
      <c r="CP5" s="203"/>
      <c r="CQ5" s="203"/>
      <c r="CR5" s="203"/>
      <c r="CS5" s="203"/>
      <c r="CT5" s="203"/>
      <c r="CU5" s="203"/>
      <c r="CV5" s="203"/>
      <c r="CW5" s="203"/>
      <c r="CX5" s="203"/>
      <c r="CY5" s="203"/>
      <c r="CZ5" s="203"/>
      <c r="DA5" s="203"/>
      <c r="DB5" s="203"/>
      <c r="DC5" s="203"/>
      <c r="DD5" s="203"/>
      <c r="DE5" s="203"/>
      <c r="DF5" s="203"/>
      <c r="DG5" s="203"/>
      <c r="DH5" s="203"/>
      <c r="DI5" s="203"/>
      <c r="DJ5" s="203"/>
      <c r="DK5" s="203"/>
      <c r="DL5" s="203"/>
      <c r="DM5" s="203"/>
      <c r="DN5" s="203"/>
      <c r="DO5" s="203"/>
      <c r="DP5" s="203"/>
      <c r="DQ5" s="203"/>
      <c r="DR5" s="203"/>
      <c r="DS5" s="203"/>
      <c r="DT5" s="203"/>
      <c r="DU5" s="203"/>
      <c r="DV5" s="203"/>
      <c r="DW5" s="203"/>
      <c r="DX5" s="203"/>
      <c r="DY5" s="203"/>
      <c r="DZ5" s="203"/>
      <c r="EA5" s="203"/>
      <c r="EB5" s="203"/>
      <c r="EC5" s="203"/>
      <c r="ED5" s="203"/>
      <c r="EE5" s="203"/>
      <c r="EF5" s="203"/>
      <c r="EG5" s="203"/>
      <c r="EH5" s="203"/>
      <c r="EI5" s="203"/>
      <c r="EJ5" s="203"/>
      <c r="EK5" s="203"/>
      <c r="EL5" s="203"/>
      <c r="EM5" s="203"/>
      <c r="EN5" s="203"/>
      <c r="EO5" s="203"/>
      <c r="EP5" s="203"/>
      <c r="EQ5" s="203"/>
      <c r="ER5" s="203"/>
      <c r="ES5" s="203"/>
      <c r="ET5" s="203"/>
      <c r="EU5" s="203"/>
      <c r="EV5" s="203"/>
      <c r="EW5" s="203"/>
      <c r="EX5" s="203"/>
      <c r="EY5" s="203"/>
      <c r="EZ5" s="203"/>
      <c r="FA5" s="203"/>
      <c r="FB5" s="203"/>
      <c r="FC5" s="203"/>
      <c r="FD5" s="203"/>
      <c r="FE5" s="203"/>
      <c r="FF5" s="203"/>
      <c r="FG5" s="203"/>
      <c r="FH5" s="203"/>
      <c r="FI5" s="203"/>
      <c r="FJ5" s="203"/>
      <c r="FK5" s="203"/>
      <c r="FL5" s="203"/>
      <c r="FM5" s="203"/>
      <c r="FN5" s="203"/>
      <c r="FO5" s="203"/>
      <c r="FP5" s="203"/>
      <c r="FQ5" s="203"/>
      <c r="FR5" s="203"/>
      <c r="FS5" s="203"/>
      <c r="FT5" s="203"/>
      <c r="FU5" s="203"/>
      <c r="FV5" s="203"/>
      <c r="FW5" s="203"/>
      <c r="FX5" s="203"/>
      <c r="FY5" s="203"/>
      <c r="FZ5" s="203"/>
      <c r="GA5" s="203"/>
      <c r="GB5" s="203"/>
      <c r="GC5" s="203"/>
      <c r="GD5" s="203"/>
      <c r="GE5" s="203"/>
      <c r="GF5" s="203"/>
      <c r="GG5" s="203"/>
      <c r="GH5" s="203"/>
      <c r="GI5" s="203"/>
      <c r="GJ5" s="203"/>
      <c r="GK5" s="203"/>
      <c r="GL5" s="203"/>
      <c r="GM5" s="203"/>
      <c r="GN5" s="203"/>
      <c r="GO5" s="203"/>
      <c r="GP5" s="203"/>
      <c r="GQ5" s="203"/>
      <c r="GR5" s="203"/>
      <c r="GS5" s="203"/>
      <c r="GT5" s="203"/>
      <c r="GU5" s="203"/>
      <c r="GV5" s="203"/>
      <c r="GW5" s="203"/>
      <c r="GX5" s="203"/>
      <c r="GY5" s="203"/>
      <c r="GZ5" s="203"/>
      <c r="HA5" s="203"/>
      <c r="HB5" s="203"/>
      <c r="HC5" s="203"/>
      <c r="HD5" s="203"/>
      <c r="HE5" s="203"/>
      <c r="HF5" s="203"/>
      <c r="HG5" s="203"/>
      <c r="HH5" s="203"/>
      <c r="HI5" s="203"/>
      <c r="HJ5" s="203"/>
      <c r="HK5" s="203"/>
      <c r="HL5" s="203"/>
      <c r="HM5" s="203"/>
      <c r="HN5" s="203"/>
      <c r="HO5" s="203"/>
      <c r="HP5" s="203"/>
      <c r="HQ5" s="203"/>
      <c r="HR5" s="203"/>
      <c r="HS5" s="203"/>
      <c r="HT5" s="203"/>
      <c r="HU5" s="203"/>
      <c r="HV5" s="203"/>
      <c r="HW5" s="203"/>
      <c r="HX5" s="203"/>
      <c r="HY5" s="203"/>
      <c r="HZ5" s="203"/>
      <c r="IA5" s="203"/>
      <c r="IB5" s="203"/>
      <c r="IC5" s="203"/>
      <c r="ID5" s="203"/>
      <c r="IE5" s="203"/>
    </row>
    <row r="6" spans="1:239" s="202" customFormat="1" ht="15" customHeight="1">
      <c r="A6" s="211"/>
      <c r="B6" s="211"/>
      <c r="C6" s="211"/>
      <c r="D6" s="211"/>
      <c r="E6" s="212"/>
      <c r="F6" s="213"/>
      <c r="G6" s="214"/>
      <c r="H6" s="215"/>
      <c r="I6" s="215"/>
      <c r="J6" s="215"/>
      <c r="K6" s="405" t="s">
        <v>199</v>
      </c>
      <c r="L6" s="405"/>
      <c r="M6" s="405"/>
      <c r="N6" s="405"/>
      <c r="O6" s="208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W6" s="203"/>
      <c r="AX6" s="203"/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203"/>
      <c r="BN6" s="203"/>
      <c r="BO6" s="203"/>
      <c r="BP6" s="203"/>
      <c r="BQ6" s="203"/>
      <c r="BR6" s="203"/>
      <c r="BS6" s="203"/>
      <c r="BT6" s="203"/>
      <c r="BU6" s="203"/>
      <c r="BV6" s="203"/>
      <c r="BW6" s="203"/>
      <c r="BX6" s="203"/>
      <c r="BY6" s="203"/>
      <c r="BZ6" s="203"/>
      <c r="CA6" s="203"/>
      <c r="CB6" s="203"/>
      <c r="CC6" s="203"/>
      <c r="CD6" s="203"/>
      <c r="CE6" s="203"/>
      <c r="CF6" s="203"/>
      <c r="CG6" s="203"/>
      <c r="CH6" s="203"/>
      <c r="CI6" s="203"/>
      <c r="CJ6" s="203"/>
      <c r="CK6" s="203"/>
      <c r="CL6" s="203"/>
      <c r="CM6" s="203"/>
      <c r="CN6" s="203"/>
      <c r="CO6" s="203"/>
      <c r="CP6" s="203"/>
      <c r="CQ6" s="203"/>
      <c r="CR6" s="203"/>
      <c r="CS6" s="203"/>
      <c r="CT6" s="203"/>
      <c r="CU6" s="203"/>
      <c r="CV6" s="203"/>
      <c r="CW6" s="203"/>
      <c r="CX6" s="203"/>
      <c r="CY6" s="203"/>
      <c r="CZ6" s="203"/>
      <c r="DA6" s="203"/>
      <c r="DB6" s="203"/>
      <c r="DC6" s="203"/>
      <c r="DD6" s="203"/>
      <c r="DE6" s="203"/>
      <c r="DF6" s="203"/>
      <c r="DG6" s="203"/>
      <c r="DH6" s="203"/>
      <c r="DI6" s="203"/>
      <c r="DJ6" s="203"/>
      <c r="DK6" s="203"/>
      <c r="DL6" s="203"/>
      <c r="DM6" s="203"/>
      <c r="DN6" s="203"/>
      <c r="DO6" s="203"/>
      <c r="DP6" s="203"/>
      <c r="DQ6" s="203"/>
      <c r="DR6" s="203"/>
      <c r="DS6" s="203"/>
      <c r="DT6" s="203"/>
      <c r="DU6" s="203"/>
      <c r="DV6" s="203"/>
      <c r="DW6" s="203"/>
      <c r="DX6" s="203"/>
      <c r="DY6" s="203"/>
      <c r="DZ6" s="203"/>
      <c r="EA6" s="203"/>
      <c r="EB6" s="203"/>
      <c r="EC6" s="203"/>
      <c r="ED6" s="203"/>
      <c r="EE6" s="203"/>
      <c r="EF6" s="203"/>
      <c r="EG6" s="203"/>
      <c r="EH6" s="203"/>
      <c r="EI6" s="203"/>
      <c r="EJ6" s="203"/>
      <c r="EK6" s="203"/>
      <c r="EL6" s="203"/>
      <c r="EM6" s="203"/>
      <c r="EN6" s="203"/>
      <c r="EO6" s="203"/>
      <c r="EP6" s="203"/>
      <c r="EQ6" s="203"/>
      <c r="ER6" s="203"/>
      <c r="ES6" s="203"/>
      <c r="ET6" s="203"/>
      <c r="EU6" s="203"/>
      <c r="EV6" s="203"/>
      <c r="EW6" s="203"/>
      <c r="EX6" s="203"/>
      <c r="EY6" s="203"/>
      <c r="EZ6" s="203"/>
      <c r="FA6" s="203"/>
      <c r="FB6" s="203"/>
      <c r="FC6" s="203"/>
      <c r="FD6" s="203"/>
      <c r="FE6" s="203"/>
      <c r="FF6" s="203"/>
      <c r="FG6" s="203"/>
      <c r="FH6" s="203"/>
      <c r="FI6" s="203"/>
      <c r="FJ6" s="203"/>
      <c r="FK6" s="203"/>
      <c r="FL6" s="203"/>
      <c r="FM6" s="203"/>
      <c r="FN6" s="203"/>
      <c r="FO6" s="203"/>
      <c r="FP6" s="203"/>
      <c r="FQ6" s="203"/>
      <c r="FR6" s="203"/>
      <c r="FS6" s="203"/>
      <c r="FT6" s="203"/>
      <c r="FU6" s="203"/>
      <c r="FV6" s="203"/>
      <c r="FW6" s="203"/>
      <c r="FX6" s="203"/>
      <c r="FY6" s="203"/>
      <c r="FZ6" s="203"/>
      <c r="GA6" s="203"/>
      <c r="GB6" s="203"/>
      <c r="GC6" s="203"/>
      <c r="GD6" s="203"/>
      <c r="GE6" s="203"/>
      <c r="GF6" s="203"/>
      <c r="GG6" s="203"/>
      <c r="GH6" s="203"/>
      <c r="GI6" s="203"/>
      <c r="GJ6" s="203"/>
      <c r="GK6" s="203"/>
      <c r="GL6" s="203"/>
      <c r="GM6" s="203"/>
      <c r="GN6" s="203"/>
      <c r="GO6" s="203"/>
      <c r="GP6" s="203"/>
      <c r="GQ6" s="203"/>
      <c r="GR6" s="203"/>
      <c r="GS6" s="203"/>
      <c r="GT6" s="203"/>
      <c r="GU6" s="203"/>
      <c r="GV6" s="203"/>
      <c r="GW6" s="203"/>
      <c r="GX6" s="203"/>
      <c r="GY6" s="203"/>
      <c r="GZ6" s="203"/>
      <c r="HA6" s="203"/>
      <c r="HB6" s="203"/>
      <c r="HC6" s="203"/>
      <c r="HD6" s="203"/>
      <c r="HE6" s="203"/>
      <c r="HF6" s="203"/>
      <c r="HG6" s="203"/>
      <c r="HH6" s="203"/>
      <c r="HI6" s="203"/>
      <c r="HJ6" s="203"/>
      <c r="HK6" s="203"/>
      <c r="HL6" s="203"/>
      <c r="HM6" s="203"/>
      <c r="HN6" s="203"/>
      <c r="HO6" s="203"/>
      <c r="HP6" s="203"/>
      <c r="HQ6" s="203"/>
      <c r="HR6" s="203"/>
      <c r="HS6" s="203"/>
      <c r="HT6" s="203"/>
      <c r="HU6" s="203"/>
      <c r="HV6" s="203"/>
      <c r="HW6" s="203"/>
      <c r="HX6" s="203"/>
      <c r="HY6" s="203"/>
      <c r="HZ6" s="203"/>
      <c r="IA6" s="203"/>
      <c r="IB6" s="203"/>
      <c r="IC6" s="203"/>
      <c r="ID6" s="203"/>
      <c r="IE6" s="203"/>
    </row>
    <row r="7" spans="1:239" s="202" customFormat="1" ht="10.5" customHeight="1">
      <c r="A7" s="203"/>
      <c r="B7" s="203"/>
      <c r="C7" s="203"/>
      <c r="D7" s="203"/>
      <c r="E7" s="2"/>
      <c r="F7" s="88"/>
      <c r="G7" s="203"/>
      <c r="H7" s="203"/>
      <c r="I7" s="203"/>
      <c r="J7" s="203"/>
      <c r="K7" s="125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  <c r="AW7" s="203"/>
      <c r="AX7" s="203"/>
      <c r="AY7" s="203"/>
      <c r="AZ7" s="203"/>
      <c r="BA7" s="203"/>
      <c r="BB7" s="203"/>
      <c r="BC7" s="203"/>
      <c r="BD7" s="203"/>
      <c r="BE7" s="203"/>
      <c r="BF7" s="203"/>
      <c r="BG7" s="203"/>
      <c r="BH7" s="203"/>
      <c r="BI7" s="203"/>
      <c r="BJ7" s="203"/>
      <c r="BK7" s="203"/>
      <c r="BL7" s="203"/>
      <c r="BM7" s="203"/>
      <c r="BN7" s="203"/>
      <c r="BO7" s="203"/>
      <c r="BP7" s="203"/>
      <c r="BQ7" s="203"/>
      <c r="BR7" s="203"/>
      <c r="BS7" s="203"/>
      <c r="BT7" s="203"/>
      <c r="BU7" s="203"/>
      <c r="BV7" s="203"/>
      <c r="BW7" s="203"/>
      <c r="BX7" s="203"/>
      <c r="BY7" s="203"/>
      <c r="BZ7" s="203"/>
      <c r="CA7" s="203"/>
      <c r="CB7" s="203"/>
      <c r="CC7" s="203"/>
      <c r="CD7" s="203"/>
      <c r="CE7" s="203"/>
      <c r="CF7" s="203"/>
      <c r="CG7" s="203"/>
      <c r="CH7" s="203"/>
      <c r="CI7" s="203"/>
      <c r="CJ7" s="203"/>
      <c r="CK7" s="203"/>
      <c r="CL7" s="203"/>
      <c r="CM7" s="203"/>
      <c r="CN7" s="203"/>
      <c r="CO7" s="203"/>
      <c r="CP7" s="203"/>
      <c r="CQ7" s="203"/>
      <c r="CR7" s="203"/>
      <c r="CS7" s="203"/>
      <c r="CT7" s="203"/>
      <c r="CU7" s="203"/>
      <c r="CV7" s="203"/>
      <c r="CW7" s="203"/>
      <c r="CX7" s="203"/>
      <c r="CY7" s="203"/>
      <c r="CZ7" s="203"/>
      <c r="DA7" s="203"/>
      <c r="DB7" s="203"/>
      <c r="DC7" s="203"/>
      <c r="DD7" s="203"/>
      <c r="DE7" s="203"/>
      <c r="DF7" s="203"/>
      <c r="DG7" s="203"/>
      <c r="DH7" s="203"/>
      <c r="DI7" s="203"/>
      <c r="DJ7" s="203"/>
      <c r="DK7" s="203"/>
      <c r="DL7" s="203"/>
      <c r="DM7" s="203"/>
      <c r="DN7" s="203"/>
      <c r="DO7" s="203"/>
      <c r="DP7" s="203"/>
      <c r="DQ7" s="203"/>
      <c r="DR7" s="203"/>
      <c r="DS7" s="203"/>
      <c r="DT7" s="203"/>
      <c r="DU7" s="203"/>
      <c r="DV7" s="203"/>
      <c r="DW7" s="203"/>
      <c r="DX7" s="203"/>
      <c r="DY7" s="203"/>
      <c r="DZ7" s="203"/>
      <c r="EA7" s="203"/>
      <c r="EB7" s="203"/>
      <c r="EC7" s="203"/>
      <c r="ED7" s="203"/>
      <c r="EE7" s="203"/>
      <c r="EF7" s="203"/>
      <c r="EG7" s="203"/>
      <c r="EH7" s="203"/>
      <c r="EI7" s="203"/>
      <c r="EJ7" s="203"/>
      <c r="EK7" s="203"/>
      <c r="EL7" s="203"/>
      <c r="EM7" s="203"/>
      <c r="EN7" s="203"/>
      <c r="EO7" s="203"/>
      <c r="EP7" s="203"/>
      <c r="EQ7" s="203"/>
      <c r="ER7" s="203"/>
      <c r="ES7" s="203"/>
      <c r="ET7" s="203"/>
      <c r="EU7" s="203"/>
      <c r="EV7" s="203"/>
      <c r="EW7" s="203"/>
      <c r="EX7" s="203"/>
      <c r="EY7" s="203"/>
      <c r="EZ7" s="203"/>
      <c r="FA7" s="203"/>
      <c r="FB7" s="203"/>
      <c r="FC7" s="203"/>
      <c r="FD7" s="203"/>
      <c r="FE7" s="203"/>
      <c r="FF7" s="203"/>
      <c r="FG7" s="203"/>
      <c r="FH7" s="203"/>
      <c r="FI7" s="203"/>
      <c r="FJ7" s="203"/>
      <c r="FK7" s="203"/>
      <c r="FL7" s="203"/>
      <c r="FM7" s="203"/>
      <c r="FN7" s="203"/>
      <c r="FO7" s="203"/>
      <c r="FP7" s="203"/>
      <c r="FQ7" s="203"/>
      <c r="FR7" s="203"/>
      <c r="FS7" s="203"/>
      <c r="FT7" s="203"/>
      <c r="FU7" s="203"/>
      <c r="FV7" s="203"/>
      <c r="FW7" s="203"/>
      <c r="FX7" s="203"/>
      <c r="FY7" s="203"/>
      <c r="FZ7" s="203"/>
      <c r="GA7" s="203"/>
      <c r="GB7" s="203"/>
      <c r="GC7" s="203"/>
      <c r="GD7" s="203"/>
      <c r="GE7" s="203"/>
      <c r="GF7" s="203"/>
      <c r="GG7" s="203"/>
      <c r="GH7" s="203"/>
      <c r="GI7" s="203"/>
      <c r="GJ7" s="203"/>
      <c r="GK7" s="203"/>
      <c r="GL7" s="203"/>
      <c r="GM7" s="203"/>
      <c r="GN7" s="203"/>
      <c r="GO7" s="203"/>
      <c r="GP7" s="203"/>
      <c r="GQ7" s="203"/>
      <c r="GR7" s="203"/>
      <c r="GS7" s="203"/>
      <c r="GT7" s="203"/>
      <c r="GU7" s="203"/>
      <c r="GV7" s="203"/>
      <c r="GW7" s="203"/>
      <c r="GX7" s="203"/>
      <c r="GY7" s="203"/>
      <c r="GZ7" s="203"/>
      <c r="HA7" s="203"/>
      <c r="HB7" s="203"/>
      <c r="HC7" s="203"/>
      <c r="HD7" s="203"/>
      <c r="HE7" s="203"/>
      <c r="HF7" s="203"/>
      <c r="HG7" s="203"/>
      <c r="HH7" s="203"/>
      <c r="HI7" s="203"/>
      <c r="HJ7" s="203"/>
      <c r="HK7" s="203"/>
      <c r="HL7" s="203"/>
      <c r="HM7" s="203"/>
      <c r="HN7" s="203"/>
      <c r="HO7" s="203"/>
      <c r="HP7" s="203"/>
      <c r="HQ7" s="203"/>
      <c r="HR7" s="203"/>
      <c r="HS7" s="203"/>
      <c r="HT7" s="203"/>
    </row>
    <row r="8" spans="1:239" s="123" customFormat="1" ht="15.75" customHeight="1">
      <c r="A8" s="204"/>
      <c r="B8" s="204"/>
      <c r="C8" s="204"/>
      <c r="D8" s="204"/>
      <c r="E8" s="205"/>
      <c r="F8" s="205"/>
      <c r="G8" s="204"/>
      <c r="H8" s="204"/>
      <c r="I8" s="204"/>
      <c r="J8" s="204"/>
      <c r="K8" s="386" t="s">
        <v>198</v>
      </c>
      <c r="L8" s="386"/>
      <c r="M8" s="386"/>
      <c r="N8" s="386"/>
      <c r="O8" s="208"/>
      <c r="P8" s="206"/>
      <c r="Q8" s="206"/>
      <c r="R8" s="207"/>
      <c r="S8" s="207"/>
      <c r="T8" s="207"/>
      <c r="U8" s="207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  <c r="AT8" s="202"/>
      <c r="AU8" s="202"/>
      <c r="AV8" s="202"/>
      <c r="AW8" s="202"/>
      <c r="AX8" s="202"/>
      <c r="AY8" s="202"/>
      <c r="AZ8" s="202"/>
      <c r="BA8" s="202"/>
      <c r="BB8" s="202"/>
      <c r="BC8" s="202"/>
      <c r="BD8" s="202"/>
      <c r="BE8" s="202"/>
      <c r="BF8" s="202"/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202"/>
      <c r="BR8" s="202"/>
      <c r="BS8" s="202"/>
      <c r="BT8" s="202"/>
      <c r="BU8" s="202"/>
      <c r="BV8" s="202"/>
      <c r="BW8" s="202"/>
      <c r="BX8" s="202"/>
      <c r="BY8" s="202"/>
      <c r="BZ8" s="202"/>
      <c r="CA8" s="202"/>
      <c r="CB8" s="202"/>
      <c r="CC8" s="202"/>
      <c r="CD8" s="202"/>
      <c r="CE8" s="202"/>
      <c r="CF8" s="202"/>
      <c r="CG8" s="202"/>
      <c r="CH8" s="202"/>
      <c r="CI8" s="202"/>
      <c r="CJ8" s="202"/>
      <c r="CK8" s="202"/>
      <c r="CL8" s="202"/>
      <c r="CM8" s="202"/>
      <c r="CN8" s="202"/>
      <c r="CO8" s="202"/>
      <c r="CP8" s="202"/>
      <c r="CQ8" s="202"/>
      <c r="CR8" s="202"/>
      <c r="CS8" s="202"/>
      <c r="CT8" s="202"/>
      <c r="CU8" s="202"/>
      <c r="CV8" s="202"/>
      <c r="CW8" s="202"/>
      <c r="CX8" s="202"/>
      <c r="CY8" s="202"/>
      <c r="CZ8" s="202"/>
      <c r="DA8" s="202"/>
      <c r="DB8" s="202"/>
      <c r="DC8" s="202"/>
      <c r="DD8" s="202"/>
      <c r="DE8" s="202"/>
      <c r="DF8" s="202"/>
      <c r="DG8" s="202"/>
      <c r="DH8" s="202"/>
      <c r="DI8" s="202"/>
      <c r="DJ8" s="202"/>
      <c r="DK8" s="202"/>
      <c r="DL8" s="202"/>
      <c r="DM8" s="202"/>
      <c r="DN8" s="202"/>
      <c r="DO8" s="202"/>
      <c r="DP8" s="202"/>
      <c r="DQ8" s="202"/>
      <c r="DR8" s="202"/>
      <c r="DS8" s="202"/>
      <c r="DT8" s="202"/>
      <c r="DU8" s="202"/>
      <c r="DV8" s="202"/>
      <c r="DW8" s="202"/>
      <c r="DX8" s="202"/>
      <c r="DY8" s="202"/>
      <c r="DZ8" s="202"/>
      <c r="EA8" s="202"/>
      <c r="EB8" s="202"/>
      <c r="EC8" s="202"/>
      <c r="ED8" s="202"/>
      <c r="EE8" s="202"/>
      <c r="EF8" s="202"/>
      <c r="EG8" s="202"/>
      <c r="EH8" s="202"/>
      <c r="EI8" s="202"/>
      <c r="EJ8" s="202"/>
      <c r="EK8" s="202"/>
      <c r="EL8" s="202"/>
      <c r="EM8" s="202"/>
      <c r="EN8" s="202"/>
      <c r="EO8" s="202"/>
      <c r="EP8" s="202"/>
      <c r="EQ8" s="202"/>
      <c r="ER8" s="202"/>
      <c r="ES8" s="202"/>
      <c r="ET8" s="202"/>
      <c r="EU8" s="202"/>
      <c r="EV8" s="202"/>
      <c r="EW8" s="202"/>
      <c r="EX8" s="202"/>
      <c r="EY8" s="202"/>
      <c r="EZ8" s="202"/>
      <c r="FA8" s="202"/>
      <c r="FB8" s="202"/>
      <c r="FC8" s="202"/>
      <c r="FD8" s="202"/>
      <c r="FE8" s="202"/>
      <c r="FF8" s="202"/>
      <c r="FG8" s="202"/>
      <c r="FH8" s="202"/>
      <c r="FI8" s="202"/>
      <c r="FJ8" s="202"/>
      <c r="FK8" s="202"/>
      <c r="FL8" s="202"/>
      <c r="FM8" s="202"/>
      <c r="FN8" s="202"/>
      <c r="FO8" s="202"/>
      <c r="FP8" s="202"/>
      <c r="FQ8" s="202"/>
      <c r="FR8" s="202"/>
      <c r="FS8" s="202"/>
      <c r="FT8" s="202"/>
      <c r="FU8" s="202"/>
      <c r="FV8" s="202"/>
      <c r="FW8" s="202"/>
      <c r="FX8" s="202"/>
      <c r="FY8" s="202"/>
      <c r="FZ8" s="202"/>
      <c r="GA8" s="202"/>
      <c r="GB8" s="202"/>
      <c r="GC8" s="202"/>
      <c r="GD8" s="202"/>
      <c r="GE8" s="202"/>
      <c r="GF8" s="202"/>
      <c r="GG8" s="202"/>
      <c r="GH8" s="202"/>
      <c r="GI8" s="202"/>
      <c r="GJ8" s="202"/>
      <c r="GK8" s="202"/>
      <c r="GL8" s="202"/>
      <c r="GM8" s="202"/>
      <c r="GN8" s="202"/>
      <c r="GO8" s="202"/>
      <c r="GP8" s="202"/>
      <c r="GQ8" s="202"/>
      <c r="GR8" s="202"/>
      <c r="GS8" s="202"/>
      <c r="GT8" s="202"/>
      <c r="GU8" s="202"/>
      <c r="GV8" s="202"/>
      <c r="GW8" s="202"/>
      <c r="GX8" s="202"/>
      <c r="GY8" s="202"/>
      <c r="GZ8" s="202"/>
      <c r="HA8" s="202"/>
      <c r="HB8" s="202"/>
      <c r="HC8" s="202"/>
      <c r="HD8" s="202"/>
      <c r="HE8" s="202"/>
      <c r="HF8" s="202"/>
      <c r="HG8" s="202"/>
      <c r="HH8" s="202"/>
      <c r="HI8" s="202"/>
      <c r="HJ8" s="202"/>
      <c r="HK8" s="202"/>
      <c r="HL8" s="202"/>
      <c r="HM8" s="202"/>
      <c r="HN8" s="202"/>
      <c r="HO8" s="202"/>
      <c r="HP8" s="202"/>
      <c r="HQ8" s="202"/>
      <c r="HR8" s="202"/>
      <c r="HS8" s="202"/>
      <c r="HT8" s="202"/>
      <c r="HU8" s="202"/>
      <c r="HV8" s="202"/>
      <c r="HW8" s="202"/>
    </row>
    <row r="9" spans="1:239" s="123" customFormat="1" ht="15.75">
      <c r="A9" s="204"/>
      <c r="B9" s="204"/>
      <c r="C9" s="204"/>
      <c r="D9" s="204"/>
      <c r="E9" s="205"/>
      <c r="F9" s="205"/>
      <c r="G9" s="204"/>
      <c r="H9" s="204"/>
      <c r="I9" s="204"/>
      <c r="J9" s="204"/>
      <c r="K9" s="386" t="s">
        <v>189</v>
      </c>
      <c r="L9" s="386"/>
      <c r="M9" s="386"/>
      <c r="N9" s="386"/>
      <c r="O9" s="208"/>
      <c r="P9" s="206"/>
      <c r="Q9" s="206"/>
      <c r="R9" s="207"/>
      <c r="S9" s="207"/>
      <c r="T9" s="207"/>
      <c r="U9" s="207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202"/>
      <c r="BR9" s="202"/>
      <c r="BS9" s="202"/>
      <c r="BT9" s="202"/>
      <c r="BU9" s="202"/>
      <c r="BV9" s="202"/>
      <c r="BW9" s="202"/>
      <c r="BX9" s="202"/>
      <c r="BY9" s="202"/>
      <c r="BZ9" s="202"/>
      <c r="CA9" s="202"/>
      <c r="CB9" s="202"/>
      <c r="CC9" s="202"/>
      <c r="CD9" s="202"/>
      <c r="CE9" s="202"/>
      <c r="CF9" s="202"/>
      <c r="CG9" s="202"/>
      <c r="CH9" s="202"/>
      <c r="CI9" s="202"/>
      <c r="CJ9" s="202"/>
      <c r="CK9" s="202"/>
      <c r="CL9" s="202"/>
      <c r="CM9" s="202"/>
      <c r="CN9" s="202"/>
      <c r="CO9" s="202"/>
      <c r="CP9" s="202"/>
      <c r="CQ9" s="202"/>
      <c r="CR9" s="202"/>
      <c r="CS9" s="202"/>
      <c r="CT9" s="202"/>
      <c r="CU9" s="202"/>
      <c r="CV9" s="202"/>
      <c r="CW9" s="202"/>
      <c r="CX9" s="202"/>
      <c r="CY9" s="202"/>
      <c r="CZ9" s="202"/>
      <c r="DA9" s="202"/>
      <c r="DB9" s="202"/>
      <c r="DC9" s="202"/>
      <c r="DD9" s="202"/>
      <c r="DE9" s="202"/>
      <c r="DF9" s="202"/>
      <c r="DG9" s="202"/>
      <c r="DH9" s="202"/>
      <c r="DI9" s="202"/>
      <c r="DJ9" s="202"/>
      <c r="DK9" s="202"/>
      <c r="DL9" s="202"/>
      <c r="DM9" s="202"/>
      <c r="DN9" s="202"/>
      <c r="DO9" s="202"/>
      <c r="DP9" s="202"/>
      <c r="DQ9" s="202"/>
      <c r="DR9" s="202"/>
      <c r="DS9" s="202"/>
      <c r="DT9" s="202"/>
      <c r="DU9" s="202"/>
      <c r="DV9" s="202"/>
      <c r="DW9" s="202"/>
      <c r="DX9" s="202"/>
      <c r="DY9" s="202"/>
      <c r="DZ9" s="202"/>
      <c r="EA9" s="202"/>
      <c r="EB9" s="202"/>
      <c r="EC9" s="202"/>
      <c r="ED9" s="202"/>
      <c r="EE9" s="202"/>
      <c r="EF9" s="202"/>
      <c r="EG9" s="202"/>
      <c r="EH9" s="202"/>
      <c r="EI9" s="202"/>
      <c r="EJ9" s="202"/>
      <c r="EK9" s="202"/>
      <c r="EL9" s="202"/>
      <c r="EM9" s="202"/>
      <c r="EN9" s="202"/>
      <c r="EO9" s="202"/>
      <c r="EP9" s="202"/>
      <c r="EQ9" s="202"/>
      <c r="ER9" s="202"/>
      <c r="ES9" s="202"/>
      <c r="ET9" s="202"/>
      <c r="EU9" s="202"/>
      <c r="EV9" s="202"/>
      <c r="EW9" s="202"/>
      <c r="EX9" s="202"/>
      <c r="EY9" s="202"/>
      <c r="EZ9" s="202"/>
      <c r="FA9" s="202"/>
      <c r="FB9" s="202"/>
      <c r="FC9" s="202"/>
      <c r="FD9" s="202"/>
      <c r="FE9" s="202"/>
      <c r="FF9" s="202"/>
      <c r="FG9" s="202"/>
      <c r="FH9" s="202"/>
      <c r="FI9" s="202"/>
      <c r="FJ9" s="202"/>
      <c r="FK9" s="202"/>
      <c r="FL9" s="202"/>
      <c r="FM9" s="202"/>
      <c r="FN9" s="202"/>
      <c r="FO9" s="202"/>
      <c r="FP9" s="202"/>
      <c r="FQ9" s="202"/>
      <c r="FR9" s="202"/>
      <c r="FS9" s="202"/>
      <c r="FT9" s="202"/>
      <c r="FU9" s="202"/>
      <c r="FV9" s="202"/>
      <c r="FW9" s="202"/>
      <c r="FX9" s="202"/>
      <c r="FY9" s="202"/>
      <c r="FZ9" s="202"/>
      <c r="GA9" s="202"/>
      <c r="GB9" s="202"/>
      <c r="GC9" s="202"/>
      <c r="GD9" s="202"/>
      <c r="GE9" s="202"/>
      <c r="GF9" s="202"/>
      <c r="GG9" s="202"/>
      <c r="GH9" s="202"/>
      <c r="GI9" s="202"/>
      <c r="GJ9" s="202"/>
      <c r="GK9" s="202"/>
      <c r="GL9" s="202"/>
      <c r="GM9" s="202"/>
      <c r="GN9" s="202"/>
      <c r="GO9" s="202"/>
      <c r="GP9" s="202"/>
      <c r="GQ9" s="202"/>
      <c r="GR9" s="202"/>
      <c r="GS9" s="202"/>
      <c r="GT9" s="202"/>
      <c r="GU9" s="202"/>
      <c r="GV9" s="202"/>
      <c r="GW9" s="202"/>
      <c r="GX9" s="202"/>
      <c r="GY9" s="202"/>
      <c r="GZ9" s="202"/>
      <c r="HA9" s="202"/>
      <c r="HB9" s="202"/>
      <c r="HC9" s="202"/>
      <c r="HD9" s="202"/>
      <c r="HE9" s="202"/>
      <c r="HF9" s="202"/>
      <c r="HG9" s="202"/>
      <c r="HH9" s="202"/>
      <c r="HI9" s="202"/>
      <c r="HJ9" s="202"/>
      <c r="HK9" s="202"/>
      <c r="HL9" s="202"/>
      <c r="HM9" s="202"/>
      <c r="HN9" s="202"/>
      <c r="HO9" s="202"/>
      <c r="HP9" s="202"/>
      <c r="HQ9" s="202"/>
      <c r="HR9" s="202"/>
      <c r="HS9" s="202"/>
      <c r="HT9" s="202"/>
      <c r="HU9" s="202"/>
      <c r="HV9" s="202"/>
      <c r="HW9" s="202"/>
    </row>
    <row r="10" spans="1:239" ht="18.75" customHeight="1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387" t="s">
        <v>190</v>
      </c>
      <c r="L10" s="387"/>
      <c r="M10" s="387"/>
      <c r="N10" s="387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202"/>
      <c r="BR10" s="202"/>
      <c r="BS10" s="202"/>
      <c r="BT10" s="202"/>
      <c r="BU10" s="202"/>
      <c r="BV10" s="202"/>
      <c r="BW10" s="202"/>
      <c r="BX10" s="202"/>
      <c r="BY10" s="202"/>
      <c r="BZ10" s="202"/>
      <c r="CA10" s="202"/>
      <c r="CB10" s="202"/>
      <c r="CC10" s="202"/>
      <c r="CD10" s="202"/>
      <c r="CE10" s="202"/>
      <c r="CF10" s="202"/>
      <c r="CG10" s="202"/>
      <c r="CH10" s="202"/>
      <c r="CI10" s="202"/>
      <c r="CJ10" s="202"/>
      <c r="CK10" s="202"/>
      <c r="CL10" s="202"/>
      <c r="CM10" s="202"/>
      <c r="CN10" s="202"/>
      <c r="CO10" s="202"/>
      <c r="CP10" s="202"/>
      <c r="CQ10" s="202"/>
      <c r="CR10" s="202"/>
      <c r="CS10" s="202"/>
      <c r="CT10" s="202"/>
      <c r="CU10" s="202"/>
      <c r="CV10" s="202"/>
      <c r="CW10" s="202"/>
      <c r="CX10" s="202"/>
      <c r="CY10" s="202"/>
      <c r="CZ10" s="202"/>
      <c r="DA10" s="202"/>
      <c r="DB10" s="202"/>
      <c r="DC10" s="202"/>
      <c r="DD10" s="202"/>
      <c r="DE10" s="202"/>
      <c r="DF10" s="202"/>
      <c r="DG10" s="202"/>
      <c r="DH10" s="202"/>
      <c r="DI10" s="202"/>
      <c r="DJ10" s="202"/>
      <c r="DK10" s="202"/>
      <c r="DL10" s="202"/>
      <c r="DM10" s="202"/>
      <c r="DN10" s="202"/>
      <c r="DO10" s="202"/>
      <c r="DP10" s="202"/>
      <c r="DQ10" s="202"/>
      <c r="DR10" s="202"/>
      <c r="DS10" s="202"/>
      <c r="DT10" s="202"/>
      <c r="DU10" s="202"/>
      <c r="DV10" s="202"/>
      <c r="DW10" s="202"/>
      <c r="DX10" s="202"/>
      <c r="DY10" s="202"/>
      <c r="DZ10" s="202"/>
      <c r="EA10" s="202"/>
      <c r="EB10" s="202"/>
      <c r="EC10" s="202"/>
      <c r="ED10" s="202"/>
      <c r="EE10" s="202"/>
      <c r="EF10" s="202"/>
      <c r="EG10" s="202"/>
      <c r="EH10" s="202"/>
      <c r="EI10" s="202"/>
      <c r="EJ10" s="202"/>
      <c r="EK10" s="202"/>
      <c r="EL10" s="202"/>
      <c r="EM10" s="202"/>
      <c r="EN10" s="202"/>
      <c r="EO10" s="202"/>
      <c r="EP10" s="202"/>
      <c r="EQ10" s="202"/>
      <c r="ER10" s="202"/>
      <c r="ES10" s="202"/>
      <c r="ET10" s="202"/>
      <c r="EU10" s="202"/>
      <c r="EV10" s="202"/>
      <c r="EW10" s="202"/>
      <c r="EX10" s="202"/>
      <c r="EY10" s="202"/>
      <c r="EZ10" s="202"/>
      <c r="FA10" s="202"/>
      <c r="FB10" s="202"/>
      <c r="FC10" s="202"/>
      <c r="FD10" s="202"/>
      <c r="FE10" s="202"/>
      <c r="FF10" s="202"/>
      <c r="FG10" s="202"/>
      <c r="FH10" s="202"/>
      <c r="FI10" s="202"/>
      <c r="FJ10" s="202"/>
      <c r="FK10" s="202"/>
      <c r="FL10" s="202"/>
      <c r="FM10" s="202"/>
      <c r="FN10" s="202"/>
      <c r="FO10" s="202"/>
      <c r="FP10" s="202"/>
      <c r="FQ10" s="202"/>
      <c r="FR10" s="202"/>
      <c r="FS10" s="202"/>
      <c r="FT10" s="202"/>
      <c r="FU10" s="202"/>
      <c r="FV10" s="202"/>
      <c r="FW10" s="202"/>
      <c r="FX10" s="202"/>
      <c r="FY10" s="202"/>
      <c r="FZ10" s="202"/>
      <c r="GA10" s="202"/>
      <c r="GB10" s="202"/>
      <c r="GC10" s="202"/>
      <c r="GD10" s="202"/>
      <c r="GE10" s="202"/>
      <c r="GF10" s="202"/>
      <c r="GG10" s="202"/>
      <c r="GH10" s="202"/>
      <c r="GI10" s="202"/>
      <c r="GJ10" s="202"/>
      <c r="GK10" s="202"/>
      <c r="GL10" s="202"/>
      <c r="GM10" s="202"/>
      <c r="GN10" s="202"/>
      <c r="GO10" s="202"/>
      <c r="GP10" s="202"/>
      <c r="GQ10" s="202"/>
      <c r="GR10" s="202"/>
      <c r="GS10" s="202"/>
      <c r="GT10" s="202"/>
      <c r="GU10" s="202"/>
      <c r="GV10" s="202"/>
      <c r="GW10" s="202"/>
      <c r="GX10" s="202"/>
      <c r="GY10" s="202"/>
      <c r="GZ10" s="202"/>
      <c r="HA10" s="202"/>
      <c r="HB10" s="202"/>
      <c r="HC10" s="202"/>
      <c r="HD10" s="202"/>
      <c r="HE10" s="202"/>
      <c r="HF10" s="202"/>
      <c r="HG10" s="202"/>
      <c r="HH10" s="202"/>
      <c r="HI10" s="202"/>
      <c r="HJ10" s="202"/>
      <c r="HK10" s="202"/>
      <c r="HL10" s="202"/>
      <c r="HM10" s="202"/>
      <c r="HN10" s="202"/>
      <c r="HO10" s="202"/>
      <c r="HP10" s="202"/>
      <c r="HQ10" s="202"/>
      <c r="HR10" s="202"/>
      <c r="HS10" s="202"/>
      <c r="HT10" s="202"/>
      <c r="HU10" s="202"/>
      <c r="HV10" s="202"/>
      <c r="HW10" s="202"/>
    </row>
    <row r="11" spans="1:239" ht="16.5" customHeight="1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387" t="s">
        <v>188</v>
      </c>
      <c r="L11" s="387"/>
      <c r="M11" s="387"/>
      <c r="N11" s="387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  <c r="BI11" s="202"/>
      <c r="BJ11" s="202"/>
      <c r="BK11" s="202"/>
      <c r="BL11" s="202"/>
      <c r="BM11" s="202"/>
      <c r="BN11" s="202"/>
      <c r="BO11" s="202"/>
      <c r="BP11" s="202"/>
      <c r="BQ11" s="202"/>
      <c r="BR11" s="202"/>
      <c r="BS11" s="202"/>
      <c r="BT11" s="202"/>
      <c r="BU11" s="202"/>
      <c r="BV11" s="202"/>
      <c r="BW11" s="202"/>
      <c r="BX11" s="202"/>
      <c r="BY11" s="202"/>
      <c r="BZ11" s="202"/>
      <c r="CA11" s="202"/>
      <c r="CB11" s="202"/>
      <c r="CC11" s="202"/>
      <c r="CD11" s="202"/>
      <c r="CE11" s="202"/>
      <c r="CF11" s="202"/>
      <c r="CG11" s="202"/>
      <c r="CH11" s="202"/>
      <c r="CI11" s="202"/>
      <c r="CJ11" s="202"/>
      <c r="CK11" s="202"/>
      <c r="CL11" s="202"/>
      <c r="CM11" s="202"/>
      <c r="CN11" s="202"/>
      <c r="CO11" s="202"/>
      <c r="CP11" s="202"/>
      <c r="CQ11" s="202"/>
      <c r="CR11" s="202"/>
      <c r="CS11" s="202"/>
      <c r="CT11" s="202"/>
      <c r="CU11" s="202"/>
      <c r="CV11" s="202"/>
      <c r="CW11" s="202"/>
      <c r="CX11" s="202"/>
      <c r="CY11" s="202"/>
      <c r="CZ11" s="202"/>
      <c r="DA11" s="202"/>
      <c r="DB11" s="202"/>
      <c r="DC11" s="202"/>
      <c r="DD11" s="202"/>
      <c r="DE11" s="202"/>
      <c r="DF11" s="202"/>
      <c r="DG11" s="202"/>
      <c r="DH11" s="202"/>
      <c r="DI11" s="202"/>
      <c r="DJ11" s="202"/>
      <c r="DK11" s="202"/>
      <c r="DL11" s="202"/>
      <c r="DM11" s="202"/>
      <c r="DN11" s="202"/>
      <c r="DO11" s="202"/>
      <c r="DP11" s="202"/>
      <c r="DQ11" s="202"/>
      <c r="DR11" s="202"/>
      <c r="DS11" s="202"/>
      <c r="DT11" s="202"/>
      <c r="DU11" s="202"/>
      <c r="DV11" s="202"/>
      <c r="DW11" s="202"/>
      <c r="DX11" s="202"/>
      <c r="DY11" s="202"/>
      <c r="DZ11" s="202"/>
      <c r="EA11" s="202"/>
      <c r="EB11" s="202"/>
      <c r="EC11" s="202"/>
      <c r="ED11" s="202"/>
      <c r="EE11" s="202"/>
      <c r="EF11" s="202"/>
      <c r="EG11" s="202"/>
      <c r="EH11" s="202"/>
      <c r="EI11" s="202"/>
      <c r="EJ11" s="202"/>
      <c r="EK11" s="202"/>
      <c r="EL11" s="202"/>
      <c r="EM11" s="202"/>
      <c r="EN11" s="202"/>
      <c r="EO11" s="202"/>
      <c r="EP11" s="202"/>
      <c r="EQ11" s="202"/>
      <c r="ER11" s="202"/>
      <c r="ES11" s="202"/>
      <c r="ET11" s="202"/>
      <c r="EU11" s="202"/>
      <c r="EV11" s="202"/>
      <c r="EW11" s="202"/>
      <c r="EX11" s="202"/>
      <c r="EY11" s="202"/>
      <c r="EZ11" s="202"/>
      <c r="FA11" s="202"/>
      <c r="FB11" s="202"/>
      <c r="FC11" s="202"/>
      <c r="FD11" s="202"/>
      <c r="FE11" s="202"/>
      <c r="FF11" s="202"/>
      <c r="FG11" s="202"/>
      <c r="FH11" s="202"/>
      <c r="FI11" s="202"/>
      <c r="FJ11" s="202"/>
      <c r="FK11" s="202"/>
      <c r="FL11" s="202"/>
      <c r="FM11" s="202"/>
      <c r="FN11" s="202"/>
      <c r="FO11" s="202"/>
      <c r="FP11" s="202"/>
      <c r="FQ11" s="202"/>
      <c r="FR11" s="202"/>
      <c r="FS11" s="202"/>
      <c r="FT11" s="202"/>
      <c r="FU11" s="202"/>
      <c r="FV11" s="202"/>
      <c r="FW11" s="202"/>
      <c r="FX11" s="202"/>
      <c r="FY11" s="202"/>
      <c r="FZ11" s="202"/>
      <c r="GA11" s="202"/>
      <c r="GB11" s="202"/>
      <c r="GC11" s="202"/>
      <c r="GD11" s="202"/>
      <c r="GE11" s="202"/>
      <c r="GF11" s="202"/>
      <c r="GG11" s="202"/>
      <c r="GH11" s="202"/>
      <c r="GI11" s="202"/>
      <c r="GJ11" s="202"/>
      <c r="GK11" s="202"/>
      <c r="GL11" s="202"/>
      <c r="GM11" s="202"/>
      <c r="GN11" s="202"/>
      <c r="GO11" s="202"/>
      <c r="GP11" s="202"/>
      <c r="GQ11" s="202"/>
      <c r="GR11" s="202"/>
      <c r="GS11" s="202"/>
      <c r="GT11" s="202"/>
      <c r="GU11" s="202"/>
      <c r="GV11" s="202"/>
      <c r="GW11" s="202"/>
      <c r="GX11" s="202"/>
      <c r="GY11" s="202"/>
      <c r="GZ11" s="202"/>
      <c r="HA11" s="202"/>
      <c r="HB11" s="202"/>
      <c r="HC11" s="202"/>
      <c r="HD11" s="202"/>
      <c r="HE11" s="202"/>
      <c r="HF11" s="202"/>
      <c r="HG11" s="202"/>
      <c r="HH11" s="202"/>
      <c r="HI11" s="202"/>
      <c r="HJ11" s="202"/>
      <c r="HK11" s="202"/>
      <c r="HL11" s="202"/>
      <c r="HM11" s="202"/>
      <c r="HN11" s="202"/>
      <c r="HO11" s="202"/>
      <c r="HP11" s="202"/>
      <c r="HQ11" s="202"/>
      <c r="HR11" s="202"/>
      <c r="HS11" s="202"/>
      <c r="HT11" s="202"/>
      <c r="HU11" s="202"/>
      <c r="HV11" s="202"/>
      <c r="HW11" s="202"/>
    </row>
    <row r="12" spans="1:239" s="202" customFormat="1" ht="10.5" customHeight="1">
      <c r="K12" s="209"/>
      <c r="L12" s="210"/>
      <c r="M12" s="210"/>
      <c r="N12" s="210"/>
    </row>
    <row r="13" spans="1:239" ht="16.5" customHeight="1">
      <c r="A13" s="388" t="s">
        <v>186</v>
      </c>
      <c r="B13" s="388"/>
      <c r="C13" s="388"/>
      <c r="D13" s="388"/>
      <c r="E13" s="388"/>
      <c r="F13" s="388"/>
      <c r="G13" s="388"/>
      <c r="H13" s="388"/>
      <c r="I13" s="388"/>
      <c r="J13" s="388"/>
      <c r="K13" s="388"/>
      <c r="L13" s="388"/>
      <c r="M13" s="388"/>
      <c r="N13" s="388"/>
    </row>
    <row r="14" spans="1:239" ht="14.85" customHeight="1">
      <c r="A14" s="389" t="s">
        <v>0</v>
      </c>
      <c r="B14" s="389"/>
      <c r="C14" s="389"/>
      <c r="D14" s="389"/>
      <c r="E14" s="389"/>
      <c r="F14" s="389"/>
      <c r="G14" s="389"/>
      <c r="H14" s="389"/>
      <c r="I14" s="389"/>
      <c r="J14" s="389"/>
      <c r="K14" s="389"/>
      <c r="L14" s="389"/>
      <c r="M14" s="389"/>
      <c r="N14" s="389"/>
    </row>
    <row r="15" spans="1:239" ht="9" customHeight="1">
      <c r="A15" s="3"/>
      <c r="B15" s="3"/>
      <c r="C15" s="3"/>
      <c r="D15" s="3"/>
      <c r="E15" s="5"/>
      <c r="G15" s="3"/>
      <c r="H15" s="3"/>
      <c r="I15" s="3"/>
      <c r="J15" s="3"/>
      <c r="L15" s="3"/>
      <c r="M15" s="3"/>
      <c r="N15" s="3"/>
      <c r="O15" s="124"/>
    </row>
    <row r="16" spans="1:239" ht="12.75" customHeight="1">
      <c r="A16" s="3"/>
      <c r="B16" s="3"/>
      <c r="C16" s="3"/>
      <c r="D16" s="3"/>
      <c r="E16" s="5"/>
      <c r="G16" s="3"/>
      <c r="H16" s="3"/>
      <c r="I16" s="3"/>
      <c r="J16" s="3"/>
      <c r="L16" s="390" t="s">
        <v>60</v>
      </c>
      <c r="M16" s="390"/>
      <c r="N16" s="390"/>
      <c r="O16" s="124"/>
    </row>
    <row r="17" spans="1:228" ht="41.25" customHeight="1">
      <c r="A17" s="391" t="s">
        <v>1</v>
      </c>
      <c r="B17" s="391" t="s">
        <v>2</v>
      </c>
      <c r="C17" s="391" t="s">
        <v>3</v>
      </c>
      <c r="D17" s="381" t="s">
        <v>4</v>
      </c>
      <c r="E17" s="290" t="s">
        <v>5</v>
      </c>
      <c r="F17" s="290" t="s">
        <v>6</v>
      </c>
      <c r="G17" s="393" t="s">
        <v>128</v>
      </c>
      <c r="H17" s="393" t="s">
        <v>129</v>
      </c>
      <c r="I17" s="290" t="s">
        <v>130</v>
      </c>
      <c r="J17" s="290" t="s">
        <v>131</v>
      </c>
      <c r="K17" s="392" t="s">
        <v>7</v>
      </c>
      <c r="L17" s="392"/>
      <c r="M17" s="392"/>
      <c r="N17" s="392"/>
      <c r="O17" s="407"/>
    </row>
    <row r="18" spans="1:228" ht="24" customHeight="1">
      <c r="A18" s="391"/>
      <c r="B18" s="391"/>
      <c r="C18" s="391"/>
      <c r="D18" s="382"/>
      <c r="E18" s="290"/>
      <c r="F18" s="290"/>
      <c r="G18" s="394"/>
      <c r="H18" s="394"/>
      <c r="I18" s="290"/>
      <c r="J18" s="290"/>
      <c r="K18" s="290" t="s">
        <v>9</v>
      </c>
      <c r="L18" s="392" t="s">
        <v>10</v>
      </c>
      <c r="M18" s="392"/>
      <c r="N18" s="392"/>
      <c r="O18" s="407"/>
    </row>
    <row r="19" spans="1:228" ht="75" customHeight="1">
      <c r="A19" s="391"/>
      <c r="B19" s="391"/>
      <c r="C19" s="391"/>
      <c r="D19" s="383"/>
      <c r="E19" s="290"/>
      <c r="F19" s="290"/>
      <c r="G19" s="395"/>
      <c r="H19" s="395"/>
      <c r="I19" s="290"/>
      <c r="J19" s="290"/>
      <c r="K19" s="290"/>
      <c r="L19" s="41" t="s">
        <v>84</v>
      </c>
      <c r="M19" s="41" t="s">
        <v>85</v>
      </c>
      <c r="N19" s="41" t="s">
        <v>112</v>
      </c>
      <c r="O19" s="407"/>
    </row>
    <row r="20" spans="1:228" ht="16.5" customHeight="1">
      <c r="A20" s="408" t="s">
        <v>101</v>
      </c>
      <c r="B20" s="409"/>
      <c r="C20" s="409"/>
      <c r="D20" s="409"/>
      <c r="E20" s="409"/>
      <c r="F20" s="409"/>
      <c r="G20" s="409"/>
      <c r="H20" s="409"/>
      <c r="I20" s="409"/>
      <c r="J20" s="409"/>
      <c r="K20" s="409"/>
      <c r="L20" s="409"/>
      <c r="M20" s="409"/>
      <c r="N20" s="410"/>
    </row>
    <row r="21" spans="1:228" ht="18" customHeight="1">
      <c r="A21" s="411" t="s">
        <v>11</v>
      </c>
      <c r="B21" s="412"/>
      <c r="C21" s="412"/>
      <c r="D21" s="412"/>
      <c r="E21" s="412"/>
      <c r="F21" s="412"/>
      <c r="G21" s="412"/>
      <c r="H21" s="412"/>
      <c r="I21" s="412"/>
      <c r="J21" s="412"/>
      <c r="K21" s="412"/>
      <c r="L21" s="412"/>
      <c r="M21" s="412"/>
      <c r="N21" s="413"/>
    </row>
    <row r="22" spans="1:228" ht="22.5" customHeight="1">
      <c r="A22" s="38" t="s">
        <v>12</v>
      </c>
      <c r="B22" s="263" t="s">
        <v>13</v>
      </c>
      <c r="C22" s="264"/>
      <c r="D22" s="264"/>
      <c r="E22" s="264"/>
      <c r="F22" s="264"/>
      <c r="G22" s="264"/>
      <c r="H22" s="264"/>
      <c r="I22" s="264"/>
      <c r="J22" s="264"/>
      <c r="K22" s="264"/>
      <c r="L22" s="264"/>
      <c r="M22" s="264"/>
      <c r="N22" s="265"/>
    </row>
    <row r="23" spans="1:228" ht="17.25" customHeight="1">
      <c r="A23" s="19" t="s">
        <v>12</v>
      </c>
      <c r="B23" s="25" t="s">
        <v>12</v>
      </c>
      <c r="C23" s="232" t="s">
        <v>83</v>
      </c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124"/>
    </row>
    <row r="24" spans="1:228" ht="24" customHeight="1">
      <c r="A24" s="326" t="s">
        <v>12</v>
      </c>
      <c r="B24" s="294" t="s">
        <v>12</v>
      </c>
      <c r="C24" s="330" t="s">
        <v>12</v>
      </c>
      <c r="D24" s="244" t="s">
        <v>160</v>
      </c>
      <c r="E24" s="328" t="s">
        <v>78</v>
      </c>
      <c r="F24" s="89" t="s">
        <v>14</v>
      </c>
      <c r="G24" s="176">
        <v>2529.6999999999998</v>
      </c>
      <c r="H24" s="44">
        <v>2800</v>
      </c>
      <c r="I24" s="22">
        <v>3300</v>
      </c>
      <c r="J24" s="22">
        <v>3300</v>
      </c>
      <c r="K24" s="331" t="s">
        <v>132</v>
      </c>
      <c r="L24" s="282">
        <v>43</v>
      </c>
      <c r="M24" s="282">
        <v>43</v>
      </c>
      <c r="N24" s="282">
        <v>43</v>
      </c>
      <c r="O24" s="159"/>
    </row>
    <row r="25" spans="1:228" ht="27.75" customHeight="1">
      <c r="A25" s="326"/>
      <c r="B25" s="294"/>
      <c r="C25" s="330"/>
      <c r="D25" s="244"/>
      <c r="E25" s="328"/>
      <c r="F25" s="90" t="s">
        <v>103</v>
      </c>
      <c r="G25" s="176">
        <v>653.70000000000005</v>
      </c>
      <c r="H25" s="44">
        <v>497</v>
      </c>
      <c r="I25" s="23"/>
      <c r="J25" s="23"/>
      <c r="K25" s="331"/>
      <c r="L25" s="282"/>
      <c r="M25" s="282"/>
      <c r="N25" s="282"/>
      <c r="O25" s="124"/>
    </row>
    <row r="26" spans="1:228" ht="24.75" customHeight="1">
      <c r="A26" s="326"/>
      <c r="B26" s="294"/>
      <c r="C26" s="330"/>
      <c r="D26" s="244"/>
      <c r="E26" s="328"/>
      <c r="F26" s="315" t="s">
        <v>58</v>
      </c>
      <c r="G26" s="310">
        <v>5.3</v>
      </c>
      <c r="H26" s="317">
        <v>36.700000000000003</v>
      </c>
      <c r="I26" s="319">
        <v>100</v>
      </c>
      <c r="J26" s="319"/>
      <c r="K26" s="149" t="s">
        <v>122</v>
      </c>
      <c r="L26" s="121">
        <v>1200</v>
      </c>
      <c r="M26" s="121">
        <v>1200</v>
      </c>
      <c r="N26" s="150"/>
    </row>
    <row r="27" spans="1:228" s="202" customFormat="1" ht="31.5" customHeight="1">
      <c r="A27" s="326"/>
      <c r="B27" s="294"/>
      <c r="C27" s="330"/>
      <c r="D27" s="244"/>
      <c r="E27" s="328"/>
      <c r="F27" s="316"/>
      <c r="G27" s="311"/>
      <c r="H27" s="318"/>
      <c r="I27" s="320"/>
      <c r="J27" s="320"/>
      <c r="K27" s="149" t="s">
        <v>191</v>
      </c>
      <c r="L27" s="121">
        <v>13</v>
      </c>
      <c r="M27" s="121"/>
      <c r="N27" s="150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  <c r="AD27" s="203"/>
      <c r="AE27" s="203"/>
      <c r="AF27" s="203"/>
      <c r="AG27" s="203"/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  <c r="BH27" s="203"/>
      <c r="BI27" s="203"/>
      <c r="BJ27" s="203"/>
      <c r="BK27" s="203"/>
      <c r="BL27" s="203"/>
      <c r="BM27" s="203"/>
      <c r="BN27" s="203"/>
      <c r="BO27" s="203"/>
      <c r="BP27" s="203"/>
      <c r="BQ27" s="203"/>
      <c r="BR27" s="203"/>
      <c r="BS27" s="203"/>
      <c r="BT27" s="203"/>
      <c r="BU27" s="203"/>
      <c r="BV27" s="203"/>
      <c r="BW27" s="203"/>
      <c r="BX27" s="203"/>
      <c r="BY27" s="203"/>
      <c r="BZ27" s="203"/>
      <c r="CA27" s="203"/>
      <c r="CB27" s="203"/>
      <c r="CC27" s="203"/>
      <c r="CD27" s="203"/>
      <c r="CE27" s="203"/>
      <c r="CF27" s="203"/>
      <c r="CG27" s="203"/>
      <c r="CH27" s="203"/>
      <c r="CI27" s="203"/>
      <c r="CJ27" s="203"/>
      <c r="CK27" s="203"/>
      <c r="CL27" s="203"/>
      <c r="CM27" s="203"/>
      <c r="CN27" s="203"/>
      <c r="CO27" s="203"/>
      <c r="CP27" s="203"/>
      <c r="CQ27" s="203"/>
      <c r="CR27" s="203"/>
      <c r="CS27" s="203"/>
      <c r="CT27" s="203"/>
      <c r="CU27" s="203"/>
      <c r="CV27" s="203"/>
      <c r="CW27" s="203"/>
      <c r="CX27" s="203"/>
      <c r="CY27" s="203"/>
      <c r="CZ27" s="203"/>
      <c r="DA27" s="203"/>
      <c r="DB27" s="203"/>
      <c r="DC27" s="203"/>
      <c r="DD27" s="203"/>
      <c r="DE27" s="203"/>
      <c r="DF27" s="203"/>
      <c r="DG27" s="203"/>
      <c r="DH27" s="203"/>
      <c r="DI27" s="203"/>
      <c r="DJ27" s="203"/>
      <c r="DK27" s="203"/>
      <c r="DL27" s="203"/>
      <c r="DM27" s="203"/>
      <c r="DN27" s="203"/>
      <c r="DO27" s="203"/>
      <c r="DP27" s="203"/>
      <c r="DQ27" s="203"/>
      <c r="DR27" s="203"/>
      <c r="DS27" s="203"/>
      <c r="DT27" s="203"/>
      <c r="DU27" s="203"/>
      <c r="DV27" s="203"/>
      <c r="DW27" s="203"/>
      <c r="DX27" s="203"/>
      <c r="DY27" s="203"/>
      <c r="DZ27" s="203"/>
      <c r="EA27" s="203"/>
      <c r="EB27" s="203"/>
      <c r="EC27" s="203"/>
      <c r="ED27" s="203"/>
      <c r="EE27" s="203"/>
      <c r="EF27" s="203"/>
      <c r="EG27" s="203"/>
      <c r="EH27" s="203"/>
      <c r="EI27" s="203"/>
      <c r="EJ27" s="203"/>
      <c r="EK27" s="203"/>
      <c r="EL27" s="203"/>
      <c r="EM27" s="203"/>
      <c r="EN27" s="203"/>
      <c r="EO27" s="203"/>
      <c r="EP27" s="203"/>
      <c r="EQ27" s="203"/>
      <c r="ER27" s="203"/>
      <c r="ES27" s="203"/>
      <c r="ET27" s="203"/>
      <c r="EU27" s="203"/>
      <c r="EV27" s="203"/>
      <c r="EW27" s="203"/>
      <c r="EX27" s="203"/>
      <c r="EY27" s="203"/>
      <c r="EZ27" s="203"/>
      <c r="FA27" s="203"/>
      <c r="FB27" s="203"/>
      <c r="FC27" s="203"/>
      <c r="FD27" s="203"/>
      <c r="FE27" s="203"/>
      <c r="FF27" s="203"/>
      <c r="FG27" s="203"/>
      <c r="FH27" s="203"/>
      <c r="FI27" s="203"/>
      <c r="FJ27" s="203"/>
      <c r="FK27" s="203"/>
      <c r="FL27" s="203"/>
      <c r="FM27" s="203"/>
      <c r="FN27" s="203"/>
      <c r="FO27" s="203"/>
      <c r="FP27" s="203"/>
      <c r="FQ27" s="203"/>
      <c r="FR27" s="203"/>
      <c r="FS27" s="203"/>
      <c r="FT27" s="203"/>
      <c r="FU27" s="203"/>
      <c r="FV27" s="203"/>
      <c r="FW27" s="203"/>
      <c r="FX27" s="203"/>
      <c r="FY27" s="203"/>
      <c r="FZ27" s="203"/>
      <c r="GA27" s="203"/>
      <c r="GB27" s="203"/>
      <c r="GC27" s="203"/>
      <c r="GD27" s="203"/>
      <c r="GE27" s="203"/>
      <c r="GF27" s="203"/>
      <c r="GG27" s="203"/>
      <c r="GH27" s="203"/>
      <c r="GI27" s="203"/>
      <c r="GJ27" s="203"/>
      <c r="GK27" s="203"/>
      <c r="GL27" s="203"/>
      <c r="GM27" s="203"/>
      <c r="GN27" s="203"/>
      <c r="GO27" s="203"/>
      <c r="GP27" s="203"/>
      <c r="GQ27" s="203"/>
      <c r="GR27" s="203"/>
      <c r="GS27" s="203"/>
      <c r="GT27" s="203"/>
      <c r="GU27" s="203"/>
      <c r="GV27" s="203"/>
      <c r="GW27" s="203"/>
      <c r="GX27" s="203"/>
      <c r="GY27" s="203"/>
      <c r="GZ27" s="203"/>
      <c r="HA27" s="203"/>
      <c r="HB27" s="203"/>
      <c r="HC27" s="203"/>
      <c r="HD27" s="203"/>
      <c r="HE27" s="203"/>
      <c r="HF27" s="203"/>
      <c r="HG27" s="203"/>
      <c r="HH27" s="203"/>
      <c r="HI27" s="203"/>
      <c r="HJ27" s="203"/>
      <c r="HK27" s="203"/>
      <c r="HL27" s="203"/>
      <c r="HM27" s="203"/>
      <c r="HN27" s="203"/>
      <c r="HO27" s="203"/>
      <c r="HP27" s="203"/>
      <c r="HQ27" s="203"/>
      <c r="HR27" s="203"/>
      <c r="HS27" s="203"/>
      <c r="HT27" s="203"/>
    </row>
    <row r="28" spans="1:228" ht="21.75" customHeight="1">
      <c r="A28" s="295"/>
      <c r="B28" s="295"/>
      <c r="C28" s="295"/>
      <c r="D28" s="327"/>
      <c r="E28" s="329"/>
      <c r="F28" s="91" t="s">
        <v>8</v>
      </c>
      <c r="G28" s="35">
        <f>SUM(G24:G27)</f>
        <v>3188.7</v>
      </c>
      <c r="H28" s="35">
        <f t="shared" ref="H28:J28" si="0">SUM(H24:H27)</f>
        <v>3333.7</v>
      </c>
      <c r="I28" s="35">
        <f t="shared" si="0"/>
        <v>3400</v>
      </c>
      <c r="J28" s="35">
        <f t="shared" si="0"/>
        <v>3300</v>
      </c>
      <c r="K28" s="233"/>
      <c r="L28" s="233"/>
      <c r="M28" s="233"/>
      <c r="N28" s="233"/>
    </row>
    <row r="29" spans="1:228" ht="21.75" customHeight="1">
      <c r="A29" s="325" t="s">
        <v>12</v>
      </c>
      <c r="B29" s="334" t="s">
        <v>12</v>
      </c>
      <c r="C29" s="333" t="s">
        <v>17</v>
      </c>
      <c r="D29" s="336" t="s">
        <v>126</v>
      </c>
      <c r="E29" s="332" t="s">
        <v>27</v>
      </c>
      <c r="F29" s="92" t="s">
        <v>77</v>
      </c>
      <c r="G29" s="175">
        <v>4</v>
      </c>
      <c r="H29" s="44">
        <v>2.5</v>
      </c>
      <c r="I29" s="36">
        <v>5</v>
      </c>
      <c r="J29" s="36">
        <v>5</v>
      </c>
      <c r="K29" s="399" t="s">
        <v>62</v>
      </c>
      <c r="L29" s="364">
        <v>100</v>
      </c>
      <c r="M29" s="364">
        <v>100</v>
      </c>
      <c r="N29" s="364">
        <v>100</v>
      </c>
    </row>
    <row r="30" spans="1:228" s="202" customFormat="1" ht="19.5" customHeight="1">
      <c r="A30" s="325"/>
      <c r="B30" s="334"/>
      <c r="C30" s="333"/>
      <c r="D30" s="336"/>
      <c r="E30" s="332"/>
      <c r="F30" s="92" t="s">
        <v>58</v>
      </c>
      <c r="G30" s="175"/>
      <c r="H30" s="45">
        <v>17.399999999999999</v>
      </c>
      <c r="I30" s="36">
        <v>17.399999999999999</v>
      </c>
      <c r="J30" s="36"/>
      <c r="K30" s="400"/>
      <c r="L30" s="365"/>
      <c r="M30" s="365"/>
      <c r="N30" s="365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203"/>
      <c r="Z30" s="203"/>
      <c r="AA30" s="203"/>
      <c r="AB30" s="203"/>
      <c r="AC30" s="203"/>
      <c r="AD30" s="203"/>
      <c r="AE30" s="203"/>
      <c r="AF30" s="203"/>
      <c r="AG30" s="203"/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  <c r="BH30" s="203"/>
      <c r="BI30" s="203"/>
      <c r="BJ30" s="203"/>
      <c r="BK30" s="203"/>
      <c r="BL30" s="203"/>
      <c r="BM30" s="203"/>
      <c r="BN30" s="203"/>
      <c r="BO30" s="203"/>
      <c r="BP30" s="203"/>
      <c r="BQ30" s="203"/>
      <c r="BR30" s="203"/>
      <c r="BS30" s="203"/>
      <c r="BT30" s="203"/>
      <c r="BU30" s="203"/>
      <c r="BV30" s="203"/>
      <c r="BW30" s="203"/>
      <c r="BX30" s="203"/>
      <c r="BY30" s="203"/>
      <c r="BZ30" s="203"/>
      <c r="CA30" s="203"/>
      <c r="CB30" s="203"/>
      <c r="CC30" s="203"/>
      <c r="CD30" s="203"/>
      <c r="CE30" s="203"/>
      <c r="CF30" s="203"/>
      <c r="CG30" s="203"/>
      <c r="CH30" s="203"/>
      <c r="CI30" s="203"/>
      <c r="CJ30" s="203"/>
      <c r="CK30" s="203"/>
      <c r="CL30" s="203"/>
      <c r="CM30" s="203"/>
      <c r="CN30" s="203"/>
      <c r="CO30" s="203"/>
      <c r="CP30" s="203"/>
      <c r="CQ30" s="203"/>
      <c r="CR30" s="203"/>
      <c r="CS30" s="203"/>
      <c r="CT30" s="203"/>
      <c r="CU30" s="203"/>
      <c r="CV30" s="203"/>
      <c r="CW30" s="203"/>
      <c r="CX30" s="203"/>
      <c r="CY30" s="203"/>
      <c r="CZ30" s="203"/>
      <c r="DA30" s="203"/>
      <c r="DB30" s="203"/>
      <c r="DC30" s="203"/>
      <c r="DD30" s="203"/>
      <c r="DE30" s="203"/>
      <c r="DF30" s="203"/>
      <c r="DG30" s="203"/>
      <c r="DH30" s="203"/>
      <c r="DI30" s="203"/>
      <c r="DJ30" s="203"/>
      <c r="DK30" s="203"/>
      <c r="DL30" s="203"/>
      <c r="DM30" s="203"/>
      <c r="DN30" s="203"/>
      <c r="DO30" s="203"/>
      <c r="DP30" s="203"/>
      <c r="DQ30" s="203"/>
      <c r="DR30" s="203"/>
      <c r="DS30" s="203"/>
      <c r="DT30" s="203"/>
      <c r="DU30" s="203"/>
      <c r="DV30" s="203"/>
      <c r="DW30" s="203"/>
      <c r="DX30" s="203"/>
      <c r="DY30" s="203"/>
      <c r="DZ30" s="203"/>
      <c r="EA30" s="203"/>
      <c r="EB30" s="203"/>
      <c r="EC30" s="203"/>
      <c r="ED30" s="203"/>
      <c r="EE30" s="203"/>
      <c r="EF30" s="203"/>
      <c r="EG30" s="203"/>
      <c r="EH30" s="203"/>
      <c r="EI30" s="203"/>
      <c r="EJ30" s="203"/>
      <c r="EK30" s="203"/>
      <c r="EL30" s="203"/>
      <c r="EM30" s="203"/>
      <c r="EN30" s="203"/>
      <c r="EO30" s="203"/>
      <c r="EP30" s="203"/>
      <c r="EQ30" s="203"/>
      <c r="ER30" s="203"/>
      <c r="ES30" s="203"/>
      <c r="ET30" s="203"/>
      <c r="EU30" s="203"/>
      <c r="EV30" s="203"/>
      <c r="EW30" s="203"/>
      <c r="EX30" s="203"/>
      <c r="EY30" s="203"/>
      <c r="EZ30" s="203"/>
      <c r="FA30" s="203"/>
      <c r="FB30" s="203"/>
      <c r="FC30" s="203"/>
      <c r="FD30" s="203"/>
      <c r="FE30" s="203"/>
      <c r="FF30" s="203"/>
      <c r="FG30" s="203"/>
      <c r="FH30" s="203"/>
      <c r="FI30" s="203"/>
      <c r="FJ30" s="203"/>
      <c r="FK30" s="203"/>
      <c r="FL30" s="203"/>
      <c r="FM30" s="203"/>
      <c r="FN30" s="203"/>
      <c r="FO30" s="203"/>
      <c r="FP30" s="203"/>
      <c r="FQ30" s="203"/>
      <c r="FR30" s="203"/>
      <c r="FS30" s="203"/>
      <c r="FT30" s="203"/>
      <c r="FU30" s="203"/>
      <c r="FV30" s="203"/>
      <c r="FW30" s="203"/>
      <c r="FX30" s="203"/>
      <c r="FY30" s="203"/>
      <c r="FZ30" s="203"/>
      <c r="GA30" s="203"/>
      <c r="GB30" s="203"/>
      <c r="GC30" s="203"/>
      <c r="GD30" s="203"/>
      <c r="GE30" s="203"/>
      <c r="GF30" s="203"/>
      <c r="GG30" s="203"/>
      <c r="GH30" s="203"/>
      <c r="GI30" s="203"/>
      <c r="GJ30" s="203"/>
      <c r="GK30" s="203"/>
      <c r="GL30" s="203"/>
      <c r="GM30" s="203"/>
      <c r="GN30" s="203"/>
      <c r="GO30" s="203"/>
      <c r="GP30" s="203"/>
      <c r="GQ30" s="203"/>
      <c r="GR30" s="203"/>
      <c r="GS30" s="203"/>
      <c r="GT30" s="203"/>
      <c r="GU30" s="203"/>
      <c r="GV30" s="203"/>
      <c r="GW30" s="203"/>
      <c r="GX30" s="203"/>
      <c r="GY30" s="203"/>
      <c r="GZ30" s="203"/>
      <c r="HA30" s="203"/>
      <c r="HB30" s="203"/>
      <c r="HC30" s="203"/>
      <c r="HD30" s="203"/>
      <c r="HE30" s="203"/>
      <c r="HF30" s="203"/>
      <c r="HG30" s="203"/>
      <c r="HH30" s="203"/>
      <c r="HI30" s="203"/>
      <c r="HJ30" s="203"/>
      <c r="HK30" s="203"/>
      <c r="HL30" s="203"/>
      <c r="HM30" s="203"/>
      <c r="HN30" s="203"/>
      <c r="HO30" s="203"/>
      <c r="HP30" s="203"/>
      <c r="HQ30" s="203"/>
      <c r="HR30" s="203"/>
      <c r="HS30" s="203"/>
      <c r="HT30" s="203"/>
    </row>
    <row r="31" spans="1:228" ht="23.25" customHeight="1">
      <c r="A31" s="325"/>
      <c r="B31" s="334"/>
      <c r="C31" s="333"/>
      <c r="D31" s="337"/>
      <c r="E31" s="332"/>
      <c r="F31" s="93" t="s">
        <v>8</v>
      </c>
      <c r="G31" s="17">
        <f>SUM(G29:G30)</f>
        <v>4</v>
      </c>
      <c r="H31" s="17">
        <f t="shared" ref="H31:J31" si="1">SUM(H29:H30)</f>
        <v>19.899999999999999</v>
      </c>
      <c r="I31" s="17">
        <f t="shared" si="1"/>
        <v>22.4</v>
      </c>
      <c r="J31" s="17">
        <f t="shared" si="1"/>
        <v>5</v>
      </c>
      <c r="K31" s="321"/>
      <c r="L31" s="321"/>
      <c r="M31" s="321"/>
      <c r="N31" s="321"/>
      <c r="O31" s="124"/>
      <c r="P31" s="124"/>
    </row>
    <row r="32" spans="1:228" ht="36" customHeight="1">
      <c r="A32" s="325" t="s">
        <v>12</v>
      </c>
      <c r="B32" s="334" t="s">
        <v>12</v>
      </c>
      <c r="C32" s="333" t="s">
        <v>19</v>
      </c>
      <c r="D32" s="244" t="s">
        <v>127</v>
      </c>
      <c r="E32" s="369" t="s">
        <v>80</v>
      </c>
      <c r="F32" s="308" t="s">
        <v>77</v>
      </c>
      <c r="G32" s="310">
        <v>300</v>
      </c>
      <c r="H32" s="322">
        <v>242.5</v>
      </c>
      <c r="I32" s="306"/>
      <c r="J32" s="291"/>
      <c r="K32" s="169" t="s">
        <v>133</v>
      </c>
      <c r="L32" s="179">
        <v>510</v>
      </c>
      <c r="M32" s="179"/>
      <c r="N32" s="180"/>
      <c r="O32" s="159"/>
      <c r="P32" s="124"/>
    </row>
    <row r="33" spans="1:228" ht="47.25" customHeight="1">
      <c r="A33" s="325"/>
      <c r="B33" s="334"/>
      <c r="C33" s="333"/>
      <c r="D33" s="244"/>
      <c r="E33" s="369"/>
      <c r="F33" s="309"/>
      <c r="G33" s="311"/>
      <c r="H33" s="323"/>
      <c r="I33" s="307"/>
      <c r="J33" s="292"/>
      <c r="K33" s="360" t="s">
        <v>87</v>
      </c>
      <c r="L33" s="396">
        <v>1</v>
      </c>
      <c r="M33" s="397"/>
      <c r="N33" s="398"/>
      <c r="O33" s="160"/>
      <c r="P33" s="72"/>
    </row>
    <row r="34" spans="1:228" s="123" customFormat="1" ht="36.75" customHeight="1">
      <c r="A34" s="325"/>
      <c r="B34" s="334"/>
      <c r="C34" s="333"/>
      <c r="D34" s="244"/>
      <c r="E34" s="369"/>
      <c r="F34" s="90" t="s">
        <v>103</v>
      </c>
      <c r="G34" s="174"/>
      <c r="H34" s="157"/>
      <c r="I34" s="152"/>
      <c r="J34" s="177"/>
      <c r="K34" s="360"/>
      <c r="L34" s="396"/>
      <c r="M34" s="397"/>
      <c r="N34" s="398"/>
      <c r="O34" s="141"/>
      <c r="P34" s="160"/>
      <c r="Q34" s="160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</row>
    <row r="35" spans="1:228" ht="65.25" customHeight="1">
      <c r="A35" s="325"/>
      <c r="B35" s="334"/>
      <c r="C35" s="333"/>
      <c r="D35" s="244"/>
      <c r="E35" s="369"/>
      <c r="F35" s="92" t="s">
        <v>197</v>
      </c>
      <c r="G35" s="175"/>
      <c r="H35" s="44">
        <v>1374</v>
      </c>
      <c r="I35" s="77"/>
      <c r="J35" s="178"/>
      <c r="K35" s="181" t="s">
        <v>134</v>
      </c>
      <c r="L35" s="182">
        <v>1</v>
      </c>
      <c r="M35" s="182"/>
      <c r="N35" s="183"/>
      <c r="O35" s="384"/>
      <c r="P35" s="385"/>
      <c r="Q35" s="385"/>
    </row>
    <row r="36" spans="1:228" ht="20.25" customHeight="1">
      <c r="A36" s="325"/>
      <c r="B36" s="334"/>
      <c r="C36" s="333"/>
      <c r="D36" s="293"/>
      <c r="E36" s="369"/>
      <c r="F36" s="93" t="s">
        <v>8</v>
      </c>
      <c r="G36" s="17">
        <f>SUM(G32:G35)</f>
        <v>300</v>
      </c>
      <c r="H36" s="17">
        <f>SUM(H32:H35)</f>
        <v>1616.5</v>
      </c>
      <c r="I36" s="17">
        <f>SUM(I32:I35)</f>
        <v>0</v>
      </c>
      <c r="J36" s="17">
        <f>SUM(J32:J35)</f>
        <v>0</v>
      </c>
      <c r="K36" s="406"/>
      <c r="L36" s="406"/>
      <c r="M36" s="406"/>
      <c r="N36" s="406"/>
      <c r="O36" s="124"/>
      <c r="P36" s="124"/>
    </row>
    <row r="37" spans="1:228" ht="22.5" customHeight="1">
      <c r="A37" s="24" t="s">
        <v>12</v>
      </c>
      <c r="B37" s="25" t="s">
        <v>12</v>
      </c>
      <c r="C37" s="335" t="s">
        <v>16</v>
      </c>
      <c r="D37" s="335"/>
      <c r="E37" s="335"/>
      <c r="F37" s="335"/>
      <c r="G37" s="26">
        <f>G28+G31+G36</f>
        <v>3492.7</v>
      </c>
      <c r="H37" s="26">
        <f t="shared" ref="H37:J37" si="2">H28+H31+H36</f>
        <v>4970.1000000000004</v>
      </c>
      <c r="I37" s="26">
        <f t="shared" si="2"/>
        <v>3422.4</v>
      </c>
      <c r="J37" s="26">
        <f t="shared" si="2"/>
        <v>3305</v>
      </c>
      <c r="K37" s="232"/>
      <c r="L37" s="232"/>
      <c r="M37" s="232"/>
      <c r="N37" s="232"/>
    </row>
    <row r="38" spans="1:228" ht="21" customHeight="1">
      <c r="A38" s="19" t="s">
        <v>12</v>
      </c>
      <c r="B38" s="21" t="s">
        <v>17</v>
      </c>
      <c r="C38" s="279" t="s">
        <v>18</v>
      </c>
      <c r="D38" s="280"/>
      <c r="E38" s="280"/>
      <c r="F38" s="280"/>
      <c r="G38" s="280"/>
      <c r="H38" s="280"/>
      <c r="I38" s="280"/>
      <c r="J38" s="280"/>
      <c r="K38" s="280"/>
      <c r="L38" s="280"/>
      <c r="M38" s="280"/>
      <c r="N38" s="281"/>
    </row>
    <row r="39" spans="1:228" ht="35.25" customHeight="1">
      <c r="A39" s="275" t="s">
        <v>12</v>
      </c>
      <c r="B39" s="248" t="s">
        <v>17</v>
      </c>
      <c r="C39" s="246" t="s">
        <v>12</v>
      </c>
      <c r="D39" s="244" t="s">
        <v>161</v>
      </c>
      <c r="E39" s="324" t="s">
        <v>82</v>
      </c>
      <c r="F39" s="274" t="s">
        <v>14</v>
      </c>
      <c r="G39" s="352">
        <v>7</v>
      </c>
      <c r="H39" s="361">
        <v>0</v>
      </c>
      <c r="I39" s="305">
        <v>8</v>
      </c>
      <c r="J39" s="305">
        <v>8</v>
      </c>
      <c r="K39" s="116" t="s">
        <v>135</v>
      </c>
      <c r="L39" s="16">
        <v>4</v>
      </c>
      <c r="M39" s="16">
        <v>4</v>
      </c>
      <c r="N39" s="87">
        <v>4</v>
      </c>
      <c r="O39" s="221"/>
      <c r="P39" s="203"/>
    </row>
    <row r="40" spans="1:228" ht="55.5" customHeight="1">
      <c r="A40" s="275"/>
      <c r="B40" s="248"/>
      <c r="C40" s="246"/>
      <c r="D40" s="244"/>
      <c r="E40" s="324"/>
      <c r="F40" s="274"/>
      <c r="G40" s="352"/>
      <c r="H40" s="361"/>
      <c r="I40" s="305"/>
      <c r="J40" s="305"/>
      <c r="K40" s="116" t="s">
        <v>136</v>
      </c>
      <c r="L40" s="16">
        <v>3</v>
      </c>
      <c r="M40" s="16">
        <v>3</v>
      </c>
      <c r="N40" s="87">
        <v>3</v>
      </c>
    </row>
    <row r="41" spans="1:228" ht="24" customHeight="1">
      <c r="A41" s="275"/>
      <c r="B41" s="248"/>
      <c r="C41" s="246"/>
      <c r="D41" s="244"/>
      <c r="E41" s="324"/>
      <c r="F41" s="91" t="s">
        <v>8</v>
      </c>
      <c r="G41" s="35">
        <f t="shared" ref="G41:J41" si="3">SUM(G39:G40)</f>
        <v>7</v>
      </c>
      <c r="H41" s="35">
        <f t="shared" si="3"/>
        <v>0</v>
      </c>
      <c r="I41" s="35">
        <f t="shared" si="3"/>
        <v>8</v>
      </c>
      <c r="J41" s="35">
        <f t="shared" si="3"/>
        <v>8</v>
      </c>
      <c r="K41" s="233"/>
      <c r="L41" s="233"/>
      <c r="M41" s="233"/>
      <c r="N41" s="233"/>
    </row>
    <row r="42" spans="1:228" ht="48.75" customHeight="1">
      <c r="A42" s="275" t="s">
        <v>12</v>
      </c>
      <c r="B42" s="248" t="s">
        <v>17</v>
      </c>
      <c r="C42" s="246" t="s">
        <v>17</v>
      </c>
      <c r="D42" s="244" t="s">
        <v>162</v>
      </c>
      <c r="E42" s="332" t="s">
        <v>27</v>
      </c>
      <c r="F42" s="94" t="s">
        <v>77</v>
      </c>
      <c r="G42" s="171">
        <v>25</v>
      </c>
      <c r="H42" s="47">
        <v>20</v>
      </c>
      <c r="I42" s="13">
        <v>25</v>
      </c>
      <c r="J42" s="80">
        <v>20</v>
      </c>
      <c r="K42" s="115" t="s">
        <v>137</v>
      </c>
      <c r="L42" s="14">
        <v>4</v>
      </c>
      <c r="M42" s="14">
        <v>3</v>
      </c>
      <c r="N42" s="14">
        <v>3</v>
      </c>
    </row>
    <row r="43" spans="1:228" ht="21" customHeight="1">
      <c r="A43" s="275"/>
      <c r="B43" s="248"/>
      <c r="C43" s="246"/>
      <c r="D43" s="244"/>
      <c r="E43" s="332"/>
      <c r="F43" s="91" t="s">
        <v>8</v>
      </c>
      <c r="G43" s="35">
        <f t="shared" ref="G43:J43" si="4">SUM(G42:G42)</f>
        <v>25</v>
      </c>
      <c r="H43" s="35">
        <f t="shared" si="4"/>
        <v>20</v>
      </c>
      <c r="I43" s="35">
        <f t="shared" si="4"/>
        <v>25</v>
      </c>
      <c r="J43" s="35">
        <f t="shared" si="4"/>
        <v>20</v>
      </c>
      <c r="K43" s="233"/>
      <c r="L43" s="233"/>
      <c r="M43" s="233"/>
      <c r="N43" s="233"/>
    </row>
    <row r="44" spans="1:228" ht="60" customHeight="1">
      <c r="A44" s="275" t="s">
        <v>12</v>
      </c>
      <c r="B44" s="248" t="s">
        <v>17</v>
      </c>
      <c r="C44" s="246" t="s">
        <v>19</v>
      </c>
      <c r="D44" s="244" t="s">
        <v>163</v>
      </c>
      <c r="E44" s="231" t="s">
        <v>27</v>
      </c>
      <c r="F44" s="95" t="s">
        <v>77</v>
      </c>
      <c r="G44" s="173">
        <v>32</v>
      </c>
      <c r="H44" s="228">
        <v>56.2</v>
      </c>
      <c r="I44" s="74">
        <v>150</v>
      </c>
      <c r="J44" s="74">
        <v>100</v>
      </c>
      <c r="K44" s="362" t="s">
        <v>138</v>
      </c>
      <c r="L44" s="364">
        <v>100</v>
      </c>
      <c r="M44" s="364">
        <v>100</v>
      </c>
      <c r="N44" s="364">
        <v>100</v>
      </c>
      <c r="O44" s="384"/>
      <c r="P44" s="385"/>
      <c r="Q44" s="385"/>
    </row>
    <row r="45" spans="1:228" ht="47.25" customHeight="1">
      <c r="A45" s="275"/>
      <c r="B45" s="248"/>
      <c r="C45" s="246"/>
      <c r="D45" s="244"/>
      <c r="E45" s="231"/>
      <c r="F45" s="95" t="s">
        <v>103</v>
      </c>
      <c r="G45" s="173">
        <v>66.900000000000006</v>
      </c>
      <c r="H45" s="48">
        <v>54.5</v>
      </c>
      <c r="I45" s="42"/>
      <c r="J45" s="82"/>
      <c r="K45" s="363"/>
      <c r="L45" s="365"/>
      <c r="M45" s="365"/>
      <c r="N45" s="365"/>
    </row>
    <row r="46" spans="1:228" ht="19.5" customHeight="1">
      <c r="A46" s="275"/>
      <c r="B46" s="248"/>
      <c r="C46" s="246"/>
      <c r="D46" s="244"/>
      <c r="E46" s="231"/>
      <c r="F46" s="91" t="s">
        <v>8</v>
      </c>
      <c r="G46" s="35">
        <f t="shared" ref="G46:J46" si="5">SUM(G44:G45)</f>
        <v>98.9</v>
      </c>
      <c r="H46" s="35">
        <f t="shared" si="5"/>
        <v>110.7</v>
      </c>
      <c r="I46" s="35">
        <f t="shared" si="5"/>
        <v>150</v>
      </c>
      <c r="J46" s="35">
        <f t="shared" si="5"/>
        <v>100</v>
      </c>
      <c r="K46" s="233"/>
      <c r="L46" s="233"/>
      <c r="M46" s="233"/>
      <c r="N46" s="233"/>
    </row>
    <row r="47" spans="1:228" ht="52.5" customHeight="1">
      <c r="A47" s="275" t="s">
        <v>12</v>
      </c>
      <c r="B47" s="248" t="s">
        <v>17</v>
      </c>
      <c r="C47" s="246" t="s">
        <v>15</v>
      </c>
      <c r="D47" s="244" t="s">
        <v>164</v>
      </c>
      <c r="E47" s="231" t="s">
        <v>27</v>
      </c>
      <c r="F47" s="94" t="s">
        <v>14</v>
      </c>
      <c r="G47" s="171">
        <v>15</v>
      </c>
      <c r="H47" s="47">
        <v>15</v>
      </c>
      <c r="I47" s="13">
        <v>15</v>
      </c>
      <c r="J47" s="80">
        <v>15</v>
      </c>
      <c r="K47" s="115" t="s">
        <v>139</v>
      </c>
      <c r="L47" s="14">
        <v>100</v>
      </c>
      <c r="M47" s="14">
        <v>100</v>
      </c>
      <c r="N47" s="14">
        <v>100</v>
      </c>
    </row>
    <row r="48" spans="1:228" ht="23.25" customHeight="1">
      <c r="A48" s="275"/>
      <c r="B48" s="248"/>
      <c r="C48" s="246"/>
      <c r="D48" s="244"/>
      <c r="E48" s="231"/>
      <c r="F48" s="96" t="s">
        <v>8</v>
      </c>
      <c r="G48" s="34">
        <f t="shared" ref="G48:J48" si="6">SUM(G47)</f>
        <v>15</v>
      </c>
      <c r="H48" s="119">
        <f t="shared" si="6"/>
        <v>15</v>
      </c>
      <c r="I48" s="34">
        <f t="shared" si="6"/>
        <v>15</v>
      </c>
      <c r="J48" s="34">
        <f t="shared" si="6"/>
        <v>15</v>
      </c>
      <c r="K48" s="340"/>
      <c r="L48" s="340"/>
      <c r="M48" s="340"/>
      <c r="N48" s="340"/>
    </row>
    <row r="49" spans="1:228" ht="34.5" customHeight="1">
      <c r="A49" s="326" t="s">
        <v>12</v>
      </c>
      <c r="B49" s="234" t="s">
        <v>17</v>
      </c>
      <c r="C49" s="330" t="s">
        <v>21</v>
      </c>
      <c r="D49" s="244" t="s">
        <v>123</v>
      </c>
      <c r="E49" s="341" t="s">
        <v>27</v>
      </c>
      <c r="F49" s="95" t="s">
        <v>77</v>
      </c>
      <c r="G49" s="171">
        <v>12</v>
      </c>
      <c r="H49" s="126"/>
      <c r="I49" s="139"/>
      <c r="J49" s="139"/>
      <c r="K49" s="344"/>
      <c r="L49" s="345"/>
      <c r="M49" s="345"/>
      <c r="N49" s="346"/>
    </row>
    <row r="50" spans="1:228" ht="27" customHeight="1">
      <c r="A50" s="347"/>
      <c r="B50" s="236"/>
      <c r="C50" s="347"/>
      <c r="D50" s="293"/>
      <c r="E50" s="341"/>
      <c r="F50" s="96" t="s">
        <v>8</v>
      </c>
      <c r="G50" s="34">
        <f>SUM(G49:G49)</f>
        <v>12</v>
      </c>
      <c r="H50" s="120">
        <f>SUM(H49:H49)</f>
        <v>0</v>
      </c>
      <c r="I50" s="120">
        <f>SUM(I49:I49)</f>
        <v>0</v>
      </c>
      <c r="J50" s="120">
        <f>SUM(J49:J49)</f>
        <v>0</v>
      </c>
      <c r="K50" s="340"/>
      <c r="L50" s="340"/>
      <c r="M50" s="340"/>
      <c r="N50" s="340"/>
    </row>
    <row r="51" spans="1:228" ht="21.75" customHeight="1">
      <c r="A51" s="24" t="s">
        <v>12</v>
      </c>
      <c r="B51" s="25" t="s">
        <v>17</v>
      </c>
      <c r="C51" s="335" t="s">
        <v>16</v>
      </c>
      <c r="D51" s="335"/>
      <c r="E51" s="335"/>
      <c r="F51" s="335"/>
      <c r="G51" s="26">
        <f>G50+G46+G43+G41+G48</f>
        <v>157.9</v>
      </c>
      <c r="H51" s="26">
        <f t="shared" ref="H51:J51" si="7">H50+H46+H43+H41+H48</f>
        <v>145.69999999999999</v>
      </c>
      <c r="I51" s="26">
        <f t="shared" si="7"/>
        <v>198</v>
      </c>
      <c r="J51" s="26">
        <f t="shared" si="7"/>
        <v>143</v>
      </c>
      <c r="K51" s="232"/>
      <c r="L51" s="232"/>
      <c r="M51" s="232"/>
      <c r="N51" s="232"/>
    </row>
    <row r="52" spans="1:228" ht="18.75" customHeight="1">
      <c r="A52" s="19" t="s">
        <v>12</v>
      </c>
      <c r="B52" s="200" t="s">
        <v>19</v>
      </c>
      <c r="C52" s="279" t="s">
        <v>20</v>
      </c>
      <c r="D52" s="280"/>
      <c r="E52" s="280"/>
      <c r="F52" s="280"/>
      <c r="G52" s="280"/>
      <c r="H52" s="280"/>
      <c r="I52" s="280"/>
      <c r="J52" s="280"/>
      <c r="K52" s="280"/>
      <c r="L52" s="280"/>
      <c r="M52" s="280"/>
      <c r="N52" s="281"/>
    </row>
    <row r="53" spans="1:228" ht="54" customHeight="1">
      <c r="A53" s="275" t="s">
        <v>12</v>
      </c>
      <c r="B53" s="248" t="s">
        <v>19</v>
      </c>
      <c r="C53" s="246" t="s">
        <v>12</v>
      </c>
      <c r="D53" s="244" t="s">
        <v>165</v>
      </c>
      <c r="E53" s="231" t="s">
        <v>27</v>
      </c>
      <c r="F53" s="90" t="s">
        <v>77</v>
      </c>
      <c r="G53" s="39"/>
      <c r="H53" s="49"/>
      <c r="I53" s="22">
        <v>8</v>
      </c>
      <c r="J53" s="22"/>
      <c r="K53" s="116" t="s">
        <v>140</v>
      </c>
      <c r="L53" s="37">
        <v>1</v>
      </c>
      <c r="M53" s="37">
        <v>1</v>
      </c>
      <c r="N53" s="16"/>
      <c r="P53" s="72"/>
    </row>
    <row r="54" spans="1:228" ht="18" customHeight="1">
      <c r="A54" s="275"/>
      <c r="B54" s="248"/>
      <c r="C54" s="246"/>
      <c r="D54" s="244"/>
      <c r="E54" s="231"/>
      <c r="F54" s="96" t="s">
        <v>8</v>
      </c>
      <c r="G54" s="34">
        <f t="shared" ref="G54:J54" si="8">SUM(G53:G53)</f>
        <v>0</v>
      </c>
      <c r="H54" s="34">
        <f t="shared" si="8"/>
        <v>0</v>
      </c>
      <c r="I54" s="34">
        <f t="shared" si="8"/>
        <v>8</v>
      </c>
      <c r="J54" s="34">
        <f t="shared" si="8"/>
        <v>0</v>
      </c>
      <c r="K54" s="233"/>
      <c r="L54" s="233"/>
      <c r="M54" s="233"/>
      <c r="N54" s="233"/>
    </row>
    <row r="55" spans="1:228" ht="48" customHeight="1">
      <c r="A55" s="275" t="s">
        <v>12</v>
      </c>
      <c r="B55" s="248" t="s">
        <v>19</v>
      </c>
      <c r="C55" s="246" t="s">
        <v>19</v>
      </c>
      <c r="D55" s="269" t="s">
        <v>166</v>
      </c>
      <c r="E55" s="231" t="s">
        <v>27</v>
      </c>
      <c r="F55" s="90" t="s">
        <v>77</v>
      </c>
      <c r="G55" s="39">
        <v>12</v>
      </c>
      <c r="H55" s="49"/>
      <c r="I55" s="22">
        <v>12</v>
      </c>
      <c r="J55" s="22">
        <v>10</v>
      </c>
      <c r="K55" s="116" t="s">
        <v>141</v>
      </c>
      <c r="L55" s="16">
        <v>4</v>
      </c>
      <c r="M55" s="37">
        <v>4</v>
      </c>
      <c r="N55" s="16">
        <v>4</v>
      </c>
    </row>
    <row r="56" spans="1:228" ht="21.75" customHeight="1">
      <c r="A56" s="275"/>
      <c r="B56" s="248"/>
      <c r="C56" s="246"/>
      <c r="D56" s="269"/>
      <c r="E56" s="231"/>
      <c r="F56" s="96" t="s">
        <v>8</v>
      </c>
      <c r="G56" s="34">
        <f t="shared" ref="G56:J56" si="9">SUM(G55:G55)</f>
        <v>12</v>
      </c>
      <c r="H56" s="34">
        <f t="shared" si="9"/>
        <v>0</v>
      </c>
      <c r="I56" s="34">
        <f t="shared" si="9"/>
        <v>12</v>
      </c>
      <c r="J56" s="34">
        <f t="shared" si="9"/>
        <v>10</v>
      </c>
      <c r="K56" s="366"/>
      <c r="L56" s="367"/>
      <c r="M56" s="367"/>
      <c r="N56" s="368"/>
    </row>
    <row r="57" spans="1:228" ht="52.5" customHeight="1">
      <c r="A57" s="275" t="s">
        <v>12</v>
      </c>
      <c r="B57" s="248" t="s">
        <v>19</v>
      </c>
      <c r="C57" s="246" t="s">
        <v>15</v>
      </c>
      <c r="D57" s="269" t="s">
        <v>167</v>
      </c>
      <c r="E57" s="231" t="s">
        <v>27</v>
      </c>
      <c r="F57" s="94" t="s">
        <v>77</v>
      </c>
      <c r="G57" s="171">
        <v>25</v>
      </c>
      <c r="H57" s="230">
        <v>16</v>
      </c>
      <c r="I57" s="13">
        <v>30</v>
      </c>
      <c r="J57" s="80">
        <v>20</v>
      </c>
      <c r="K57" s="115" t="s">
        <v>142</v>
      </c>
      <c r="L57" s="14">
        <v>2</v>
      </c>
      <c r="M57" s="14">
        <v>2</v>
      </c>
      <c r="N57" s="14">
        <v>2</v>
      </c>
    </row>
    <row r="58" spans="1:228" ht="21.75" customHeight="1">
      <c r="A58" s="275"/>
      <c r="B58" s="248"/>
      <c r="C58" s="246"/>
      <c r="D58" s="269"/>
      <c r="E58" s="231"/>
      <c r="F58" s="91" t="s">
        <v>8</v>
      </c>
      <c r="G58" s="35">
        <f t="shared" ref="G58:J58" si="10">SUM(G57:G57)</f>
        <v>25</v>
      </c>
      <c r="H58" s="35">
        <f t="shared" si="10"/>
        <v>16</v>
      </c>
      <c r="I58" s="35">
        <f t="shared" si="10"/>
        <v>30</v>
      </c>
      <c r="J58" s="35">
        <f t="shared" si="10"/>
        <v>20</v>
      </c>
      <c r="K58" s="233"/>
      <c r="L58" s="233"/>
      <c r="M58" s="233"/>
      <c r="N58" s="233"/>
      <c r="O58" s="124"/>
      <c r="P58" s="124"/>
    </row>
    <row r="59" spans="1:228" ht="23.25" customHeight="1">
      <c r="A59" s="348" t="s">
        <v>12</v>
      </c>
      <c r="B59" s="294" t="s">
        <v>19</v>
      </c>
      <c r="C59" s="330" t="s">
        <v>21</v>
      </c>
      <c r="D59" s="244" t="s">
        <v>61</v>
      </c>
      <c r="E59" s="299" t="s">
        <v>79</v>
      </c>
      <c r="F59" s="201" t="s">
        <v>14</v>
      </c>
      <c r="G59" s="197"/>
      <c r="H59" s="218">
        <v>186.6</v>
      </c>
      <c r="I59" s="197"/>
      <c r="J59" s="164"/>
      <c r="K59" s="276" t="s">
        <v>143</v>
      </c>
      <c r="L59" s="260">
        <v>44.8</v>
      </c>
      <c r="M59" s="260"/>
      <c r="N59" s="260"/>
      <c r="O59" s="159"/>
      <c r="P59" s="124"/>
    </row>
    <row r="60" spans="1:228" s="202" customFormat="1" ht="33.75" customHeight="1">
      <c r="A60" s="348"/>
      <c r="B60" s="294"/>
      <c r="C60" s="330"/>
      <c r="D60" s="244"/>
      <c r="E60" s="299"/>
      <c r="F60" s="201" t="s">
        <v>108</v>
      </c>
      <c r="G60" s="217">
        <v>128</v>
      </c>
      <c r="H60" s="222">
        <v>343.4</v>
      </c>
      <c r="I60" s="217">
        <v>275.7</v>
      </c>
      <c r="J60" s="164">
        <v>58.8</v>
      </c>
      <c r="K60" s="277"/>
      <c r="L60" s="262"/>
      <c r="M60" s="262"/>
      <c r="N60" s="262"/>
      <c r="O60" s="159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203"/>
      <c r="BC60" s="203"/>
      <c r="BD60" s="203"/>
      <c r="BE60" s="203"/>
      <c r="BF60" s="203"/>
      <c r="BG60" s="203"/>
      <c r="BH60" s="203"/>
      <c r="BI60" s="203"/>
      <c r="BJ60" s="203"/>
      <c r="BK60" s="203"/>
      <c r="BL60" s="203"/>
      <c r="BM60" s="203"/>
      <c r="BN60" s="203"/>
      <c r="BO60" s="203"/>
      <c r="BP60" s="203"/>
      <c r="BQ60" s="203"/>
      <c r="BR60" s="203"/>
      <c r="BS60" s="203"/>
      <c r="BT60" s="203"/>
      <c r="BU60" s="203"/>
      <c r="BV60" s="203"/>
      <c r="BW60" s="203"/>
      <c r="BX60" s="203"/>
      <c r="BY60" s="203"/>
      <c r="BZ60" s="203"/>
      <c r="CA60" s="203"/>
      <c r="CB60" s="203"/>
      <c r="CC60" s="203"/>
      <c r="CD60" s="203"/>
      <c r="CE60" s="203"/>
      <c r="CF60" s="203"/>
      <c r="CG60" s="203"/>
      <c r="CH60" s="203"/>
      <c r="CI60" s="203"/>
      <c r="CJ60" s="203"/>
      <c r="CK60" s="203"/>
      <c r="CL60" s="203"/>
      <c r="CM60" s="203"/>
      <c r="CN60" s="203"/>
      <c r="CO60" s="203"/>
      <c r="CP60" s="203"/>
      <c r="CQ60" s="203"/>
      <c r="CR60" s="203"/>
      <c r="CS60" s="203"/>
      <c r="CT60" s="203"/>
      <c r="CU60" s="203"/>
      <c r="CV60" s="203"/>
      <c r="CW60" s="203"/>
      <c r="CX60" s="203"/>
      <c r="CY60" s="203"/>
      <c r="CZ60" s="203"/>
      <c r="DA60" s="203"/>
      <c r="DB60" s="203"/>
      <c r="DC60" s="203"/>
      <c r="DD60" s="203"/>
      <c r="DE60" s="203"/>
      <c r="DF60" s="203"/>
      <c r="DG60" s="203"/>
      <c r="DH60" s="203"/>
      <c r="DI60" s="203"/>
      <c r="DJ60" s="203"/>
      <c r="DK60" s="203"/>
      <c r="DL60" s="203"/>
      <c r="DM60" s="203"/>
      <c r="DN60" s="203"/>
      <c r="DO60" s="203"/>
      <c r="DP60" s="203"/>
      <c r="DQ60" s="203"/>
      <c r="DR60" s="203"/>
      <c r="DS60" s="203"/>
      <c r="DT60" s="203"/>
      <c r="DU60" s="203"/>
      <c r="DV60" s="203"/>
      <c r="DW60" s="203"/>
      <c r="DX60" s="203"/>
      <c r="DY60" s="203"/>
      <c r="DZ60" s="203"/>
      <c r="EA60" s="203"/>
      <c r="EB60" s="203"/>
      <c r="EC60" s="203"/>
      <c r="ED60" s="203"/>
      <c r="EE60" s="203"/>
      <c r="EF60" s="203"/>
      <c r="EG60" s="203"/>
      <c r="EH60" s="203"/>
      <c r="EI60" s="203"/>
      <c r="EJ60" s="203"/>
      <c r="EK60" s="203"/>
      <c r="EL60" s="203"/>
      <c r="EM60" s="203"/>
      <c r="EN60" s="203"/>
      <c r="EO60" s="203"/>
      <c r="EP60" s="203"/>
      <c r="EQ60" s="203"/>
      <c r="ER60" s="203"/>
      <c r="ES60" s="203"/>
      <c r="ET60" s="203"/>
      <c r="EU60" s="203"/>
      <c r="EV60" s="203"/>
      <c r="EW60" s="203"/>
      <c r="EX60" s="203"/>
      <c r="EY60" s="203"/>
      <c r="EZ60" s="203"/>
      <c r="FA60" s="203"/>
      <c r="FB60" s="203"/>
      <c r="FC60" s="203"/>
      <c r="FD60" s="203"/>
      <c r="FE60" s="203"/>
      <c r="FF60" s="203"/>
      <c r="FG60" s="203"/>
      <c r="FH60" s="203"/>
      <c r="FI60" s="203"/>
      <c r="FJ60" s="203"/>
      <c r="FK60" s="203"/>
      <c r="FL60" s="203"/>
      <c r="FM60" s="203"/>
      <c r="FN60" s="203"/>
      <c r="FO60" s="203"/>
      <c r="FP60" s="203"/>
      <c r="FQ60" s="203"/>
      <c r="FR60" s="203"/>
      <c r="FS60" s="203"/>
      <c r="FT60" s="203"/>
      <c r="FU60" s="203"/>
      <c r="FV60" s="203"/>
      <c r="FW60" s="203"/>
      <c r="FX60" s="203"/>
      <c r="FY60" s="203"/>
      <c r="FZ60" s="203"/>
      <c r="GA60" s="203"/>
      <c r="GB60" s="203"/>
      <c r="GC60" s="203"/>
      <c r="GD60" s="203"/>
      <c r="GE60" s="203"/>
      <c r="GF60" s="203"/>
      <c r="GG60" s="203"/>
      <c r="GH60" s="203"/>
      <c r="GI60" s="203"/>
      <c r="GJ60" s="203"/>
      <c r="GK60" s="203"/>
      <c r="GL60" s="203"/>
      <c r="GM60" s="203"/>
      <c r="GN60" s="203"/>
      <c r="GO60" s="203"/>
      <c r="GP60" s="203"/>
      <c r="GQ60" s="203"/>
      <c r="GR60" s="203"/>
      <c r="GS60" s="203"/>
      <c r="GT60" s="203"/>
      <c r="GU60" s="203"/>
      <c r="GV60" s="203"/>
      <c r="GW60" s="203"/>
      <c r="GX60" s="203"/>
      <c r="GY60" s="203"/>
      <c r="GZ60" s="203"/>
      <c r="HA60" s="203"/>
      <c r="HB60" s="203"/>
      <c r="HC60" s="203"/>
      <c r="HD60" s="203"/>
      <c r="HE60" s="203"/>
      <c r="HF60" s="203"/>
      <c r="HG60" s="203"/>
      <c r="HH60" s="203"/>
      <c r="HI60" s="203"/>
      <c r="HJ60" s="203"/>
      <c r="HK60" s="203"/>
      <c r="HL60" s="203"/>
      <c r="HM60" s="203"/>
      <c r="HN60" s="203"/>
      <c r="HO60" s="203"/>
      <c r="HP60" s="203"/>
      <c r="HQ60" s="203"/>
      <c r="HR60" s="203"/>
      <c r="HS60" s="203"/>
      <c r="HT60" s="203"/>
    </row>
    <row r="61" spans="1:228" ht="48" customHeight="1">
      <c r="A61" s="349"/>
      <c r="B61" s="295"/>
      <c r="C61" s="295"/>
      <c r="D61" s="350"/>
      <c r="E61" s="300"/>
      <c r="F61" s="99" t="s">
        <v>23</v>
      </c>
      <c r="G61" s="197">
        <v>1075.9000000000001</v>
      </c>
      <c r="H61" s="198"/>
      <c r="I61" s="43">
        <v>1562.2</v>
      </c>
      <c r="J61" s="164">
        <v>333.5</v>
      </c>
      <c r="K61" s="199" t="s">
        <v>144</v>
      </c>
      <c r="L61" s="223">
        <v>8</v>
      </c>
      <c r="M61" s="223">
        <v>6</v>
      </c>
      <c r="N61" s="224">
        <v>1.9</v>
      </c>
      <c r="O61" s="160"/>
      <c r="P61" s="124"/>
    </row>
    <row r="62" spans="1:228" ht="24" customHeight="1">
      <c r="A62" s="349"/>
      <c r="B62" s="295"/>
      <c r="C62" s="295"/>
      <c r="D62" s="350"/>
      <c r="E62" s="300"/>
      <c r="F62" s="91" t="s">
        <v>8</v>
      </c>
      <c r="G62" s="35">
        <f>SUM(G59:G61)</f>
        <v>1203.9000000000001</v>
      </c>
      <c r="H62" s="35">
        <f>SUM(H59:H61)</f>
        <v>530</v>
      </c>
      <c r="I62" s="35">
        <f>SUM(I59:I61)</f>
        <v>1837.9</v>
      </c>
      <c r="J62" s="35">
        <f>SUM(J59:J61)</f>
        <v>392.3</v>
      </c>
      <c r="K62" s="233"/>
      <c r="L62" s="233"/>
      <c r="M62" s="233"/>
      <c r="N62" s="233"/>
      <c r="O62" s="124"/>
      <c r="P62" s="124"/>
    </row>
    <row r="63" spans="1:228" s="123" customFormat="1" ht="30.75" customHeight="1">
      <c r="A63" s="348" t="s">
        <v>12</v>
      </c>
      <c r="B63" s="294" t="s">
        <v>19</v>
      </c>
      <c r="C63" s="296" t="s">
        <v>24</v>
      </c>
      <c r="D63" s="269" t="s">
        <v>183</v>
      </c>
      <c r="E63" s="299" t="s">
        <v>27</v>
      </c>
      <c r="F63" s="97" t="s">
        <v>14</v>
      </c>
      <c r="G63" s="39"/>
      <c r="H63" s="227">
        <v>25</v>
      </c>
      <c r="I63" s="39"/>
      <c r="J63" s="163"/>
      <c r="K63" s="276" t="s">
        <v>187</v>
      </c>
      <c r="L63" s="260">
        <v>120</v>
      </c>
      <c r="M63" s="260"/>
      <c r="N63" s="260"/>
      <c r="O63" s="372"/>
      <c r="P63" s="373"/>
      <c r="Q63" s="373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  <c r="AJ63" s="124"/>
      <c r="AK63" s="124"/>
      <c r="AL63" s="124"/>
      <c r="AM63" s="124"/>
      <c r="AN63" s="124"/>
      <c r="AO63" s="124"/>
      <c r="AP63" s="124"/>
      <c r="AQ63" s="124"/>
      <c r="AR63" s="124"/>
      <c r="AS63" s="124"/>
      <c r="AT63" s="124"/>
      <c r="AU63" s="124"/>
      <c r="AV63" s="124"/>
      <c r="AW63" s="124"/>
      <c r="AX63" s="124"/>
      <c r="AY63" s="124"/>
      <c r="AZ63" s="124"/>
      <c r="BA63" s="124"/>
      <c r="BB63" s="124"/>
      <c r="BC63" s="124"/>
      <c r="BD63" s="124"/>
      <c r="BE63" s="124"/>
      <c r="BF63" s="124"/>
      <c r="BG63" s="124"/>
      <c r="BH63" s="124"/>
      <c r="BI63" s="124"/>
      <c r="BJ63" s="124"/>
      <c r="BK63" s="124"/>
      <c r="BL63" s="124"/>
      <c r="BM63" s="124"/>
      <c r="BN63" s="124"/>
      <c r="BO63" s="124"/>
      <c r="BP63" s="124"/>
      <c r="BQ63" s="124"/>
      <c r="BR63" s="124"/>
      <c r="BS63" s="124"/>
      <c r="BT63" s="124"/>
      <c r="BU63" s="124"/>
      <c r="BV63" s="124"/>
      <c r="BW63" s="124"/>
      <c r="BX63" s="124"/>
      <c r="BY63" s="124"/>
      <c r="BZ63" s="124"/>
      <c r="CA63" s="124"/>
      <c r="CB63" s="124"/>
      <c r="CC63" s="124"/>
      <c r="CD63" s="124"/>
      <c r="CE63" s="124"/>
      <c r="CF63" s="124"/>
      <c r="CG63" s="124"/>
      <c r="CH63" s="124"/>
      <c r="CI63" s="124"/>
      <c r="CJ63" s="124"/>
      <c r="CK63" s="124"/>
      <c r="CL63" s="124"/>
      <c r="CM63" s="124"/>
      <c r="CN63" s="124"/>
      <c r="CO63" s="124"/>
      <c r="CP63" s="124"/>
      <c r="CQ63" s="124"/>
      <c r="CR63" s="124"/>
      <c r="CS63" s="124"/>
      <c r="CT63" s="124"/>
      <c r="CU63" s="124"/>
      <c r="CV63" s="124"/>
      <c r="CW63" s="124"/>
      <c r="CX63" s="124"/>
      <c r="CY63" s="124"/>
      <c r="CZ63" s="124"/>
      <c r="DA63" s="124"/>
      <c r="DB63" s="124"/>
      <c r="DC63" s="124"/>
      <c r="DD63" s="124"/>
      <c r="DE63" s="124"/>
      <c r="DF63" s="124"/>
      <c r="DG63" s="124"/>
      <c r="DH63" s="124"/>
      <c r="DI63" s="124"/>
      <c r="DJ63" s="124"/>
      <c r="DK63" s="124"/>
      <c r="DL63" s="124"/>
      <c r="DM63" s="124"/>
      <c r="DN63" s="124"/>
      <c r="DO63" s="124"/>
      <c r="DP63" s="124"/>
      <c r="DQ63" s="124"/>
      <c r="DR63" s="124"/>
      <c r="DS63" s="124"/>
      <c r="DT63" s="124"/>
      <c r="DU63" s="124"/>
      <c r="DV63" s="124"/>
      <c r="DW63" s="124"/>
      <c r="DX63" s="124"/>
      <c r="DY63" s="124"/>
      <c r="DZ63" s="124"/>
      <c r="EA63" s="124"/>
      <c r="EB63" s="124"/>
      <c r="EC63" s="124"/>
      <c r="ED63" s="124"/>
      <c r="EE63" s="124"/>
      <c r="EF63" s="124"/>
      <c r="EG63" s="124"/>
      <c r="EH63" s="124"/>
      <c r="EI63" s="124"/>
      <c r="EJ63" s="124"/>
      <c r="EK63" s="124"/>
      <c r="EL63" s="124"/>
      <c r="EM63" s="124"/>
      <c r="EN63" s="124"/>
      <c r="EO63" s="124"/>
      <c r="EP63" s="124"/>
      <c r="EQ63" s="124"/>
      <c r="ER63" s="124"/>
      <c r="ES63" s="124"/>
      <c r="ET63" s="124"/>
      <c r="EU63" s="124"/>
      <c r="EV63" s="124"/>
      <c r="EW63" s="124"/>
      <c r="EX63" s="124"/>
      <c r="EY63" s="124"/>
      <c r="EZ63" s="124"/>
      <c r="FA63" s="124"/>
      <c r="FB63" s="124"/>
      <c r="FC63" s="124"/>
      <c r="FD63" s="124"/>
      <c r="FE63" s="124"/>
      <c r="FF63" s="124"/>
      <c r="FG63" s="124"/>
      <c r="FH63" s="124"/>
      <c r="FI63" s="124"/>
      <c r="FJ63" s="124"/>
      <c r="FK63" s="124"/>
      <c r="FL63" s="124"/>
      <c r="FM63" s="124"/>
      <c r="FN63" s="124"/>
      <c r="FO63" s="124"/>
      <c r="FP63" s="124"/>
      <c r="FQ63" s="124"/>
      <c r="FR63" s="124"/>
      <c r="FS63" s="124"/>
      <c r="FT63" s="124"/>
      <c r="FU63" s="124"/>
      <c r="FV63" s="124"/>
      <c r="FW63" s="124"/>
      <c r="FX63" s="124"/>
      <c r="FY63" s="124"/>
      <c r="FZ63" s="124"/>
      <c r="GA63" s="124"/>
      <c r="GB63" s="124"/>
      <c r="GC63" s="124"/>
      <c r="GD63" s="124"/>
      <c r="GE63" s="124"/>
      <c r="GF63" s="124"/>
      <c r="GG63" s="124"/>
      <c r="GH63" s="124"/>
      <c r="GI63" s="124"/>
      <c r="GJ63" s="124"/>
      <c r="GK63" s="124"/>
      <c r="GL63" s="124"/>
      <c r="GM63" s="124"/>
      <c r="GN63" s="124"/>
      <c r="GO63" s="124"/>
      <c r="GP63" s="124"/>
      <c r="GQ63" s="124"/>
      <c r="GR63" s="124"/>
      <c r="GS63" s="124"/>
      <c r="GT63" s="124"/>
      <c r="GU63" s="124"/>
      <c r="GV63" s="124"/>
      <c r="GW63" s="124"/>
      <c r="GX63" s="124"/>
      <c r="GY63" s="124"/>
      <c r="GZ63" s="124"/>
      <c r="HA63" s="124"/>
      <c r="HB63" s="124"/>
      <c r="HC63" s="124"/>
      <c r="HD63" s="124"/>
      <c r="HE63" s="124"/>
      <c r="HF63" s="124"/>
      <c r="HG63" s="124"/>
      <c r="HH63" s="124"/>
      <c r="HI63" s="124"/>
      <c r="HJ63" s="124"/>
      <c r="HK63" s="124"/>
      <c r="HL63" s="124"/>
      <c r="HM63" s="124"/>
      <c r="HN63" s="124"/>
      <c r="HO63" s="124"/>
      <c r="HP63" s="124"/>
      <c r="HQ63" s="124"/>
      <c r="HR63" s="124"/>
      <c r="HS63" s="124"/>
      <c r="HT63" s="124"/>
    </row>
    <row r="64" spans="1:228" s="123" customFormat="1" ht="30" customHeight="1">
      <c r="A64" s="349"/>
      <c r="B64" s="295"/>
      <c r="C64" s="297"/>
      <c r="D64" s="298"/>
      <c r="E64" s="300"/>
      <c r="F64" s="98" t="s">
        <v>58</v>
      </c>
      <c r="G64" s="197"/>
      <c r="H64" s="229"/>
      <c r="I64" s="43"/>
      <c r="J64" s="164"/>
      <c r="K64" s="277"/>
      <c r="L64" s="262"/>
      <c r="M64" s="262"/>
      <c r="N64" s="262"/>
      <c r="O64" s="403"/>
      <c r="P64" s="404"/>
      <c r="Q64" s="40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  <c r="AJ64" s="124"/>
      <c r="AK64" s="124"/>
      <c r="AL64" s="124"/>
      <c r="AM64" s="124"/>
      <c r="AN64" s="124"/>
      <c r="AO64" s="124"/>
      <c r="AP64" s="124"/>
      <c r="AQ64" s="124"/>
      <c r="AR64" s="124"/>
      <c r="AS64" s="124"/>
      <c r="AT64" s="124"/>
      <c r="AU64" s="124"/>
      <c r="AV64" s="124"/>
      <c r="AW64" s="124"/>
      <c r="AX64" s="124"/>
      <c r="AY64" s="124"/>
      <c r="AZ64" s="124"/>
      <c r="BA64" s="124"/>
      <c r="BB64" s="124"/>
      <c r="BC64" s="124"/>
      <c r="BD64" s="124"/>
      <c r="BE64" s="124"/>
      <c r="BF64" s="124"/>
      <c r="BG64" s="124"/>
      <c r="BH64" s="124"/>
      <c r="BI64" s="124"/>
      <c r="BJ64" s="124"/>
      <c r="BK64" s="124"/>
      <c r="BL64" s="124"/>
      <c r="BM64" s="124"/>
      <c r="BN64" s="124"/>
      <c r="BO64" s="124"/>
      <c r="BP64" s="124"/>
      <c r="BQ64" s="124"/>
      <c r="BR64" s="124"/>
      <c r="BS64" s="124"/>
      <c r="BT64" s="124"/>
      <c r="BU64" s="124"/>
      <c r="BV64" s="124"/>
      <c r="BW64" s="124"/>
      <c r="BX64" s="124"/>
      <c r="BY64" s="124"/>
      <c r="BZ64" s="124"/>
      <c r="CA64" s="124"/>
      <c r="CB64" s="124"/>
      <c r="CC64" s="124"/>
      <c r="CD64" s="124"/>
      <c r="CE64" s="124"/>
      <c r="CF64" s="124"/>
      <c r="CG64" s="124"/>
      <c r="CH64" s="124"/>
      <c r="CI64" s="124"/>
      <c r="CJ64" s="124"/>
      <c r="CK64" s="124"/>
      <c r="CL64" s="124"/>
      <c r="CM64" s="124"/>
      <c r="CN64" s="124"/>
      <c r="CO64" s="124"/>
      <c r="CP64" s="124"/>
      <c r="CQ64" s="124"/>
      <c r="CR64" s="124"/>
      <c r="CS64" s="124"/>
      <c r="CT64" s="124"/>
      <c r="CU64" s="124"/>
      <c r="CV64" s="124"/>
      <c r="CW64" s="124"/>
      <c r="CX64" s="124"/>
      <c r="CY64" s="124"/>
      <c r="CZ64" s="124"/>
      <c r="DA64" s="124"/>
      <c r="DB64" s="124"/>
      <c r="DC64" s="124"/>
      <c r="DD64" s="124"/>
      <c r="DE64" s="124"/>
      <c r="DF64" s="124"/>
      <c r="DG64" s="124"/>
      <c r="DH64" s="124"/>
      <c r="DI64" s="124"/>
      <c r="DJ64" s="124"/>
      <c r="DK64" s="124"/>
      <c r="DL64" s="124"/>
      <c r="DM64" s="124"/>
      <c r="DN64" s="124"/>
      <c r="DO64" s="124"/>
      <c r="DP64" s="124"/>
      <c r="DQ64" s="124"/>
      <c r="DR64" s="124"/>
      <c r="DS64" s="124"/>
      <c r="DT64" s="124"/>
      <c r="DU64" s="124"/>
      <c r="DV64" s="124"/>
      <c r="DW64" s="124"/>
      <c r="DX64" s="124"/>
      <c r="DY64" s="124"/>
      <c r="DZ64" s="124"/>
      <c r="EA64" s="124"/>
      <c r="EB64" s="124"/>
      <c r="EC64" s="124"/>
      <c r="ED64" s="124"/>
      <c r="EE64" s="124"/>
      <c r="EF64" s="124"/>
      <c r="EG64" s="124"/>
      <c r="EH64" s="124"/>
      <c r="EI64" s="124"/>
      <c r="EJ64" s="124"/>
      <c r="EK64" s="124"/>
      <c r="EL64" s="124"/>
      <c r="EM64" s="124"/>
      <c r="EN64" s="124"/>
      <c r="EO64" s="124"/>
      <c r="EP64" s="124"/>
      <c r="EQ64" s="124"/>
      <c r="ER64" s="124"/>
      <c r="ES64" s="124"/>
      <c r="ET64" s="124"/>
      <c r="EU64" s="124"/>
      <c r="EV64" s="124"/>
      <c r="EW64" s="124"/>
      <c r="EX64" s="124"/>
      <c r="EY64" s="124"/>
      <c r="EZ64" s="124"/>
      <c r="FA64" s="124"/>
      <c r="FB64" s="124"/>
      <c r="FC64" s="124"/>
      <c r="FD64" s="124"/>
      <c r="FE64" s="124"/>
      <c r="FF64" s="124"/>
      <c r="FG64" s="124"/>
      <c r="FH64" s="124"/>
      <c r="FI64" s="124"/>
      <c r="FJ64" s="124"/>
      <c r="FK64" s="124"/>
      <c r="FL64" s="124"/>
      <c r="FM64" s="124"/>
      <c r="FN64" s="124"/>
      <c r="FO64" s="124"/>
      <c r="FP64" s="124"/>
      <c r="FQ64" s="124"/>
      <c r="FR64" s="124"/>
      <c r="FS64" s="124"/>
      <c r="FT64" s="124"/>
      <c r="FU64" s="124"/>
      <c r="FV64" s="124"/>
      <c r="FW64" s="124"/>
      <c r="FX64" s="124"/>
      <c r="FY64" s="124"/>
      <c r="FZ64" s="124"/>
      <c r="GA64" s="124"/>
      <c r="GB64" s="124"/>
      <c r="GC64" s="124"/>
      <c r="GD64" s="124"/>
      <c r="GE64" s="124"/>
      <c r="GF64" s="124"/>
      <c r="GG64" s="124"/>
      <c r="GH64" s="124"/>
      <c r="GI64" s="124"/>
      <c r="GJ64" s="124"/>
      <c r="GK64" s="124"/>
      <c r="GL64" s="124"/>
      <c r="GM64" s="124"/>
      <c r="GN64" s="124"/>
      <c r="GO64" s="124"/>
      <c r="GP64" s="124"/>
      <c r="GQ64" s="124"/>
      <c r="GR64" s="124"/>
      <c r="GS64" s="124"/>
      <c r="GT64" s="124"/>
      <c r="GU64" s="124"/>
      <c r="GV64" s="124"/>
      <c r="GW64" s="124"/>
      <c r="GX64" s="124"/>
      <c r="GY64" s="124"/>
      <c r="GZ64" s="124"/>
      <c r="HA64" s="124"/>
      <c r="HB64" s="124"/>
      <c r="HC64" s="124"/>
      <c r="HD64" s="124"/>
      <c r="HE64" s="124"/>
      <c r="HF64" s="124"/>
      <c r="HG64" s="124"/>
      <c r="HH64" s="124"/>
      <c r="HI64" s="124"/>
      <c r="HJ64" s="124"/>
      <c r="HK64" s="124"/>
      <c r="HL64" s="124"/>
      <c r="HM64" s="124"/>
      <c r="HN64" s="124"/>
      <c r="HO64" s="124"/>
      <c r="HP64" s="124"/>
      <c r="HQ64" s="124"/>
      <c r="HR64" s="124"/>
      <c r="HS64" s="124"/>
      <c r="HT64" s="124"/>
    </row>
    <row r="65" spans="1:228" s="123" customFormat="1" ht="24" customHeight="1">
      <c r="A65" s="349"/>
      <c r="B65" s="295"/>
      <c r="C65" s="297"/>
      <c r="D65" s="298"/>
      <c r="E65" s="300"/>
      <c r="F65" s="91" t="s">
        <v>8</v>
      </c>
      <c r="G65" s="35">
        <f>SUM(G63:G64)</f>
        <v>0</v>
      </c>
      <c r="H65" s="35">
        <f>SUM(H63:H64)</f>
        <v>25</v>
      </c>
      <c r="I65" s="35">
        <f>SUM(I63:I64)</f>
        <v>0</v>
      </c>
      <c r="J65" s="35">
        <f>SUM(J63:J64)</f>
        <v>0</v>
      </c>
      <c r="K65" s="233"/>
      <c r="L65" s="233"/>
      <c r="M65" s="233"/>
      <c r="N65" s="233"/>
      <c r="O65" s="403"/>
      <c r="P65" s="404"/>
      <c r="Q65" s="40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  <c r="AJ65" s="124"/>
      <c r="AK65" s="124"/>
      <c r="AL65" s="124"/>
      <c r="AM65" s="124"/>
      <c r="AN65" s="124"/>
      <c r="AO65" s="124"/>
      <c r="AP65" s="124"/>
      <c r="AQ65" s="124"/>
      <c r="AR65" s="124"/>
      <c r="AS65" s="124"/>
      <c r="AT65" s="124"/>
      <c r="AU65" s="124"/>
      <c r="AV65" s="124"/>
      <c r="AW65" s="124"/>
      <c r="AX65" s="124"/>
      <c r="AY65" s="124"/>
      <c r="AZ65" s="124"/>
      <c r="BA65" s="124"/>
      <c r="BB65" s="124"/>
      <c r="BC65" s="124"/>
      <c r="BD65" s="124"/>
      <c r="BE65" s="124"/>
      <c r="BF65" s="124"/>
      <c r="BG65" s="124"/>
      <c r="BH65" s="124"/>
      <c r="BI65" s="124"/>
      <c r="BJ65" s="124"/>
      <c r="BK65" s="124"/>
      <c r="BL65" s="124"/>
      <c r="BM65" s="124"/>
      <c r="BN65" s="124"/>
      <c r="BO65" s="124"/>
      <c r="BP65" s="124"/>
      <c r="BQ65" s="124"/>
      <c r="BR65" s="124"/>
      <c r="BS65" s="124"/>
      <c r="BT65" s="124"/>
      <c r="BU65" s="124"/>
      <c r="BV65" s="124"/>
      <c r="BW65" s="124"/>
      <c r="BX65" s="124"/>
      <c r="BY65" s="124"/>
      <c r="BZ65" s="124"/>
      <c r="CA65" s="124"/>
      <c r="CB65" s="124"/>
      <c r="CC65" s="124"/>
      <c r="CD65" s="124"/>
      <c r="CE65" s="124"/>
      <c r="CF65" s="124"/>
      <c r="CG65" s="124"/>
      <c r="CH65" s="124"/>
      <c r="CI65" s="124"/>
      <c r="CJ65" s="124"/>
      <c r="CK65" s="124"/>
      <c r="CL65" s="124"/>
      <c r="CM65" s="124"/>
      <c r="CN65" s="124"/>
      <c r="CO65" s="124"/>
      <c r="CP65" s="124"/>
      <c r="CQ65" s="124"/>
      <c r="CR65" s="124"/>
      <c r="CS65" s="124"/>
      <c r="CT65" s="124"/>
      <c r="CU65" s="124"/>
      <c r="CV65" s="124"/>
      <c r="CW65" s="124"/>
      <c r="CX65" s="124"/>
      <c r="CY65" s="124"/>
      <c r="CZ65" s="124"/>
      <c r="DA65" s="124"/>
      <c r="DB65" s="124"/>
      <c r="DC65" s="124"/>
      <c r="DD65" s="124"/>
      <c r="DE65" s="124"/>
      <c r="DF65" s="124"/>
      <c r="DG65" s="124"/>
      <c r="DH65" s="124"/>
      <c r="DI65" s="124"/>
      <c r="DJ65" s="124"/>
      <c r="DK65" s="124"/>
      <c r="DL65" s="124"/>
      <c r="DM65" s="124"/>
      <c r="DN65" s="124"/>
      <c r="DO65" s="124"/>
      <c r="DP65" s="124"/>
      <c r="DQ65" s="124"/>
      <c r="DR65" s="124"/>
      <c r="DS65" s="124"/>
      <c r="DT65" s="124"/>
      <c r="DU65" s="124"/>
      <c r="DV65" s="124"/>
      <c r="DW65" s="124"/>
      <c r="DX65" s="124"/>
      <c r="DY65" s="124"/>
      <c r="DZ65" s="124"/>
      <c r="EA65" s="124"/>
      <c r="EB65" s="124"/>
      <c r="EC65" s="124"/>
      <c r="ED65" s="124"/>
      <c r="EE65" s="124"/>
      <c r="EF65" s="124"/>
      <c r="EG65" s="124"/>
      <c r="EH65" s="124"/>
      <c r="EI65" s="124"/>
      <c r="EJ65" s="124"/>
      <c r="EK65" s="124"/>
      <c r="EL65" s="124"/>
      <c r="EM65" s="124"/>
      <c r="EN65" s="124"/>
      <c r="EO65" s="124"/>
      <c r="EP65" s="124"/>
      <c r="EQ65" s="124"/>
      <c r="ER65" s="124"/>
      <c r="ES65" s="124"/>
      <c r="ET65" s="124"/>
      <c r="EU65" s="124"/>
      <c r="EV65" s="124"/>
      <c r="EW65" s="124"/>
      <c r="EX65" s="124"/>
      <c r="EY65" s="124"/>
      <c r="EZ65" s="124"/>
      <c r="FA65" s="124"/>
      <c r="FB65" s="124"/>
      <c r="FC65" s="124"/>
      <c r="FD65" s="124"/>
      <c r="FE65" s="124"/>
      <c r="FF65" s="124"/>
      <c r="FG65" s="124"/>
      <c r="FH65" s="124"/>
      <c r="FI65" s="124"/>
      <c r="FJ65" s="124"/>
      <c r="FK65" s="124"/>
      <c r="FL65" s="124"/>
      <c r="FM65" s="124"/>
      <c r="FN65" s="124"/>
      <c r="FO65" s="124"/>
      <c r="FP65" s="124"/>
      <c r="FQ65" s="124"/>
      <c r="FR65" s="124"/>
      <c r="FS65" s="124"/>
      <c r="FT65" s="124"/>
      <c r="FU65" s="124"/>
      <c r="FV65" s="124"/>
      <c r="FW65" s="124"/>
      <c r="FX65" s="124"/>
      <c r="FY65" s="124"/>
      <c r="FZ65" s="124"/>
      <c r="GA65" s="124"/>
      <c r="GB65" s="124"/>
      <c r="GC65" s="124"/>
      <c r="GD65" s="124"/>
      <c r="GE65" s="124"/>
      <c r="GF65" s="124"/>
      <c r="GG65" s="124"/>
      <c r="GH65" s="124"/>
      <c r="GI65" s="124"/>
      <c r="GJ65" s="124"/>
      <c r="GK65" s="124"/>
      <c r="GL65" s="124"/>
      <c r="GM65" s="124"/>
      <c r="GN65" s="124"/>
      <c r="GO65" s="124"/>
      <c r="GP65" s="124"/>
      <c r="GQ65" s="124"/>
      <c r="GR65" s="124"/>
      <c r="GS65" s="124"/>
      <c r="GT65" s="124"/>
      <c r="GU65" s="124"/>
      <c r="GV65" s="124"/>
      <c r="GW65" s="124"/>
      <c r="GX65" s="124"/>
      <c r="GY65" s="124"/>
      <c r="GZ65" s="124"/>
      <c r="HA65" s="124"/>
      <c r="HB65" s="124"/>
      <c r="HC65" s="124"/>
      <c r="HD65" s="124"/>
      <c r="HE65" s="124"/>
      <c r="HF65" s="124"/>
      <c r="HG65" s="124"/>
      <c r="HH65" s="124"/>
      <c r="HI65" s="124"/>
      <c r="HJ65" s="124"/>
      <c r="HK65" s="124"/>
      <c r="HL65" s="124"/>
      <c r="HM65" s="124"/>
      <c r="HN65" s="124"/>
      <c r="HO65" s="124"/>
      <c r="HP65" s="124"/>
      <c r="HQ65" s="124"/>
      <c r="HR65" s="124"/>
      <c r="HS65" s="124"/>
      <c r="HT65" s="124"/>
    </row>
    <row r="66" spans="1:228" ht="24.75" customHeight="1">
      <c r="A66" s="19" t="s">
        <v>12</v>
      </c>
      <c r="B66" s="27" t="s">
        <v>19</v>
      </c>
      <c r="C66" s="247" t="s">
        <v>16</v>
      </c>
      <c r="D66" s="247"/>
      <c r="E66" s="247"/>
      <c r="F66" s="247"/>
      <c r="G66" s="28">
        <f>(G54+G56+G58+G62+G65)</f>
        <v>1240.9000000000001</v>
      </c>
      <c r="H66" s="28">
        <f>(H54+H56+H58+H62+H65)</f>
        <v>571</v>
      </c>
      <c r="I66" s="28">
        <f>(I54+I56+I58+I62+I65)</f>
        <v>1887.9</v>
      </c>
      <c r="J66" s="28">
        <f>(J54+J56+J58+J62+J65)</f>
        <v>422.3</v>
      </c>
      <c r="K66" s="232"/>
      <c r="L66" s="232"/>
      <c r="M66" s="232"/>
      <c r="N66" s="232"/>
    </row>
    <row r="67" spans="1:228" ht="23.25" customHeight="1">
      <c r="A67" s="19" t="s">
        <v>12</v>
      </c>
      <c r="B67" s="200" t="s">
        <v>21</v>
      </c>
      <c r="C67" s="232" t="s">
        <v>22</v>
      </c>
      <c r="D67" s="232"/>
      <c r="E67" s="232"/>
      <c r="F67" s="232"/>
      <c r="G67" s="232"/>
      <c r="H67" s="232"/>
      <c r="I67" s="232"/>
      <c r="J67" s="232"/>
      <c r="K67" s="302"/>
      <c r="L67" s="302"/>
      <c r="M67" s="302"/>
      <c r="N67" s="302"/>
      <c r="O67" s="124"/>
      <c r="P67" s="143"/>
      <c r="Q67" s="143"/>
      <c r="R67" s="143"/>
      <c r="S67" s="143"/>
      <c r="T67" s="143"/>
      <c r="U67" s="143"/>
      <c r="V67" s="143"/>
      <c r="W67" s="143"/>
      <c r="X67" s="143"/>
      <c r="Y67" s="143"/>
    </row>
    <row r="68" spans="1:228" ht="31.5" customHeight="1">
      <c r="A68" s="301" t="s">
        <v>12</v>
      </c>
      <c r="B68" s="351" t="s">
        <v>21</v>
      </c>
      <c r="C68" s="358" t="s">
        <v>17</v>
      </c>
      <c r="D68" s="244" t="s">
        <v>196</v>
      </c>
      <c r="E68" s="353" t="s">
        <v>109</v>
      </c>
      <c r="F68" s="196" t="s">
        <v>14</v>
      </c>
      <c r="G68" s="187">
        <v>60</v>
      </c>
      <c r="H68" s="222">
        <v>120.7</v>
      </c>
      <c r="I68" s="43">
        <v>5</v>
      </c>
      <c r="J68" s="194">
        <v>25</v>
      </c>
      <c r="K68" s="377" t="s">
        <v>179</v>
      </c>
      <c r="L68" s="379"/>
      <c r="M68" s="356"/>
      <c r="N68" s="257" t="s">
        <v>88</v>
      </c>
      <c r="O68" s="372"/>
      <c r="P68" s="373"/>
      <c r="Q68" s="373"/>
      <c r="R68" s="142"/>
      <c r="S68" s="142"/>
      <c r="T68" s="144"/>
      <c r="U68" s="145"/>
      <c r="V68" s="145"/>
      <c r="W68" s="145"/>
      <c r="X68" s="145"/>
      <c r="Y68" s="143"/>
    </row>
    <row r="69" spans="1:228" ht="23.25" customHeight="1">
      <c r="A69" s="301"/>
      <c r="B69" s="351"/>
      <c r="C69" s="358"/>
      <c r="D69" s="244"/>
      <c r="E69" s="354"/>
      <c r="F69" s="196" t="s">
        <v>23</v>
      </c>
      <c r="G69" s="187">
        <v>188</v>
      </c>
      <c r="H69" s="191">
        <v>402</v>
      </c>
      <c r="I69" s="40">
        <v>102.2</v>
      </c>
      <c r="J69" s="195">
        <v>469</v>
      </c>
      <c r="K69" s="378"/>
      <c r="L69" s="380"/>
      <c r="M69" s="357"/>
      <c r="N69" s="259"/>
      <c r="O69" s="159"/>
      <c r="P69" s="143"/>
      <c r="Q69" s="142"/>
      <c r="R69" s="142"/>
      <c r="S69" s="142"/>
      <c r="T69" s="144"/>
      <c r="U69" s="145"/>
      <c r="V69" s="145"/>
      <c r="W69" s="144"/>
      <c r="X69" s="144"/>
      <c r="Y69" s="143"/>
    </row>
    <row r="70" spans="1:228" s="123" customFormat="1" ht="105.75" customHeight="1">
      <c r="A70" s="301"/>
      <c r="B70" s="351"/>
      <c r="C70" s="358"/>
      <c r="D70" s="244"/>
      <c r="E70" s="354"/>
      <c r="F70" s="100" t="s">
        <v>108</v>
      </c>
      <c r="G70" s="171"/>
      <c r="H70" s="127">
        <v>179.5</v>
      </c>
      <c r="I70" s="128"/>
      <c r="J70" s="168"/>
      <c r="K70" s="192" t="s">
        <v>180</v>
      </c>
      <c r="L70" s="193" t="s">
        <v>121</v>
      </c>
      <c r="M70" s="193"/>
      <c r="N70" s="190"/>
      <c r="O70" s="160"/>
      <c r="P70" s="143"/>
      <c r="Q70" s="142"/>
      <c r="R70" s="142"/>
      <c r="S70" s="142"/>
      <c r="T70" s="144"/>
      <c r="U70" s="145"/>
      <c r="V70" s="145"/>
      <c r="W70" s="144"/>
      <c r="X70" s="144"/>
      <c r="Y70" s="146"/>
      <c r="AB70" s="124"/>
      <c r="AC70" s="124"/>
      <c r="AD70" s="124"/>
      <c r="AE70" s="124"/>
      <c r="AF70" s="124"/>
      <c r="AG70" s="124"/>
      <c r="AH70" s="124"/>
      <c r="AI70" s="124"/>
      <c r="AJ70" s="124"/>
      <c r="AK70" s="124"/>
      <c r="AL70" s="124"/>
      <c r="AM70" s="124"/>
      <c r="AN70" s="124"/>
      <c r="AO70" s="124"/>
      <c r="AP70" s="124"/>
      <c r="AQ70" s="124"/>
      <c r="AR70" s="124"/>
      <c r="AS70" s="124"/>
      <c r="AT70" s="124"/>
      <c r="AU70" s="124"/>
      <c r="AV70" s="124"/>
      <c r="AW70" s="124"/>
      <c r="AX70" s="124"/>
      <c r="AY70" s="124"/>
      <c r="AZ70" s="124"/>
      <c r="BA70" s="124"/>
      <c r="BB70" s="124"/>
      <c r="BC70" s="124"/>
      <c r="BD70" s="124"/>
      <c r="BE70" s="124"/>
      <c r="BF70" s="124"/>
      <c r="BG70" s="124"/>
      <c r="BH70" s="124"/>
      <c r="BI70" s="124"/>
      <c r="BJ70" s="124"/>
      <c r="BK70" s="124"/>
      <c r="BL70" s="124"/>
      <c r="BM70" s="124"/>
      <c r="BN70" s="124"/>
      <c r="BO70" s="124"/>
      <c r="BP70" s="124"/>
      <c r="BQ70" s="124"/>
      <c r="BR70" s="124"/>
      <c r="BS70" s="124"/>
      <c r="BT70" s="124"/>
      <c r="BU70" s="124"/>
      <c r="BV70" s="124"/>
      <c r="BW70" s="124"/>
      <c r="BX70" s="124"/>
      <c r="BY70" s="124"/>
      <c r="BZ70" s="124"/>
      <c r="CA70" s="124"/>
      <c r="CB70" s="124"/>
      <c r="CC70" s="124"/>
      <c r="CD70" s="124"/>
      <c r="CE70" s="124"/>
      <c r="CF70" s="124"/>
      <c r="CG70" s="124"/>
      <c r="CH70" s="124"/>
      <c r="CI70" s="124"/>
      <c r="CJ70" s="124"/>
      <c r="CK70" s="124"/>
      <c r="CL70" s="124"/>
      <c r="CM70" s="124"/>
      <c r="CN70" s="124"/>
      <c r="CO70" s="124"/>
      <c r="CP70" s="124"/>
      <c r="CQ70" s="124"/>
      <c r="CR70" s="124"/>
      <c r="CS70" s="124"/>
      <c r="CT70" s="124"/>
      <c r="CU70" s="124"/>
      <c r="CV70" s="124"/>
      <c r="CW70" s="124"/>
      <c r="CX70" s="124"/>
      <c r="CY70" s="124"/>
      <c r="CZ70" s="124"/>
      <c r="DA70" s="124"/>
      <c r="DB70" s="124"/>
      <c r="DC70" s="124"/>
      <c r="DD70" s="124"/>
      <c r="DE70" s="124"/>
      <c r="DF70" s="124"/>
      <c r="DG70" s="124"/>
      <c r="DH70" s="124"/>
      <c r="DI70" s="124"/>
      <c r="DJ70" s="124"/>
      <c r="DK70" s="124"/>
      <c r="DL70" s="124"/>
      <c r="DM70" s="124"/>
      <c r="DN70" s="124"/>
      <c r="DO70" s="124"/>
      <c r="DP70" s="124"/>
      <c r="DQ70" s="124"/>
      <c r="DR70" s="124"/>
      <c r="DS70" s="124"/>
      <c r="DT70" s="124"/>
      <c r="DU70" s="124"/>
      <c r="DV70" s="124"/>
      <c r="DW70" s="124"/>
      <c r="DX70" s="124"/>
      <c r="DY70" s="124"/>
      <c r="DZ70" s="124"/>
      <c r="EA70" s="124"/>
      <c r="EB70" s="124"/>
      <c r="EC70" s="124"/>
      <c r="ED70" s="124"/>
      <c r="EE70" s="124"/>
      <c r="EF70" s="124"/>
      <c r="EG70" s="124"/>
      <c r="EH70" s="124"/>
      <c r="EI70" s="124"/>
      <c r="EJ70" s="124"/>
      <c r="EK70" s="124"/>
      <c r="EL70" s="124"/>
      <c r="EM70" s="124"/>
      <c r="EN70" s="124"/>
      <c r="EO70" s="124"/>
      <c r="EP70" s="124"/>
      <c r="EQ70" s="124"/>
      <c r="ER70" s="124"/>
      <c r="ES70" s="124"/>
      <c r="ET70" s="124"/>
      <c r="EU70" s="124"/>
      <c r="EV70" s="124"/>
      <c r="EW70" s="124"/>
      <c r="EX70" s="124"/>
      <c r="EY70" s="124"/>
      <c r="EZ70" s="124"/>
      <c r="FA70" s="124"/>
      <c r="FB70" s="124"/>
      <c r="FC70" s="124"/>
      <c r="FD70" s="124"/>
      <c r="FE70" s="124"/>
      <c r="FF70" s="124"/>
      <c r="FG70" s="124"/>
      <c r="FH70" s="124"/>
      <c r="FI70" s="124"/>
      <c r="FJ70" s="124"/>
      <c r="FK70" s="124"/>
      <c r="FL70" s="124"/>
      <c r="FM70" s="124"/>
      <c r="FN70" s="124"/>
      <c r="FO70" s="124"/>
      <c r="FP70" s="124"/>
      <c r="FQ70" s="124"/>
      <c r="FR70" s="124"/>
      <c r="FS70" s="124"/>
      <c r="FT70" s="124"/>
      <c r="FU70" s="124"/>
      <c r="FV70" s="124"/>
      <c r="FW70" s="124"/>
      <c r="FX70" s="124"/>
      <c r="FY70" s="124"/>
      <c r="FZ70" s="124"/>
      <c r="GA70" s="124"/>
      <c r="GB70" s="124"/>
      <c r="GC70" s="124"/>
      <c r="GD70" s="124"/>
      <c r="GE70" s="124"/>
      <c r="GF70" s="124"/>
      <c r="GG70" s="124"/>
      <c r="GH70" s="124"/>
      <c r="GI70" s="124"/>
      <c r="GJ70" s="124"/>
      <c r="GK70" s="124"/>
      <c r="GL70" s="124"/>
      <c r="GM70" s="124"/>
      <c r="GN70" s="124"/>
      <c r="GO70" s="124"/>
      <c r="GP70" s="124"/>
      <c r="GQ70" s="124"/>
      <c r="GR70" s="124"/>
      <c r="GS70" s="124"/>
      <c r="GT70" s="124"/>
      <c r="GU70" s="124"/>
      <c r="GV70" s="124"/>
      <c r="GW70" s="124"/>
      <c r="GX70" s="124"/>
      <c r="GY70" s="124"/>
      <c r="GZ70" s="124"/>
      <c r="HA70" s="124"/>
      <c r="HB70" s="124"/>
      <c r="HC70" s="124"/>
      <c r="HD70" s="124"/>
      <c r="HE70" s="124"/>
      <c r="HF70" s="124"/>
      <c r="HG70" s="124"/>
      <c r="HH70" s="124"/>
      <c r="HI70" s="124"/>
      <c r="HJ70" s="124"/>
      <c r="HK70" s="124"/>
      <c r="HL70" s="124"/>
      <c r="HM70" s="124"/>
      <c r="HN70" s="124"/>
      <c r="HO70" s="124"/>
      <c r="HP70" s="124"/>
      <c r="HQ70" s="124"/>
      <c r="HR70" s="124"/>
      <c r="HS70" s="124"/>
      <c r="HT70" s="124"/>
    </row>
    <row r="71" spans="1:228" s="123" customFormat="1" ht="57" customHeight="1">
      <c r="A71" s="301"/>
      <c r="B71" s="351"/>
      <c r="C71" s="358"/>
      <c r="D71" s="244"/>
      <c r="E71" s="354"/>
      <c r="F71" s="90" t="s">
        <v>58</v>
      </c>
      <c r="G71" s="226"/>
      <c r="H71" s="227">
        <v>46</v>
      </c>
      <c r="I71" s="128"/>
      <c r="J71" s="168"/>
      <c r="K71" s="192" t="s">
        <v>182</v>
      </c>
      <c r="L71" s="193" t="s">
        <v>119</v>
      </c>
      <c r="M71" s="193"/>
      <c r="N71" s="190"/>
      <c r="O71" s="370"/>
      <c r="P71" s="371"/>
      <c r="Q71" s="371"/>
      <c r="R71" s="142"/>
      <c r="S71" s="142"/>
      <c r="T71" s="144"/>
      <c r="U71" s="145"/>
      <c r="V71" s="145"/>
      <c r="W71" s="144"/>
      <c r="X71" s="144"/>
      <c r="Y71" s="146"/>
      <c r="AB71" s="124"/>
      <c r="AC71" s="124"/>
      <c r="AD71" s="124"/>
      <c r="AE71" s="124"/>
      <c r="AF71" s="124"/>
      <c r="AG71" s="124"/>
      <c r="AH71" s="124"/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124"/>
      <c r="AT71" s="124"/>
      <c r="AU71" s="124"/>
      <c r="AV71" s="124"/>
      <c r="AW71" s="124"/>
      <c r="AX71" s="124"/>
      <c r="AY71" s="124"/>
      <c r="AZ71" s="124"/>
      <c r="BA71" s="124"/>
      <c r="BB71" s="124"/>
      <c r="BC71" s="124"/>
      <c r="BD71" s="124"/>
      <c r="BE71" s="124"/>
      <c r="BF71" s="124"/>
      <c r="BG71" s="124"/>
      <c r="BH71" s="124"/>
      <c r="BI71" s="124"/>
      <c r="BJ71" s="124"/>
      <c r="BK71" s="124"/>
      <c r="BL71" s="124"/>
      <c r="BM71" s="124"/>
      <c r="BN71" s="124"/>
      <c r="BO71" s="124"/>
      <c r="BP71" s="124"/>
      <c r="BQ71" s="124"/>
      <c r="BR71" s="124"/>
      <c r="BS71" s="124"/>
      <c r="BT71" s="124"/>
      <c r="BU71" s="124"/>
      <c r="BV71" s="124"/>
      <c r="BW71" s="124"/>
      <c r="BX71" s="124"/>
      <c r="BY71" s="124"/>
      <c r="BZ71" s="124"/>
      <c r="CA71" s="124"/>
      <c r="CB71" s="124"/>
      <c r="CC71" s="124"/>
      <c r="CD71" s="124"/>
      <c r="CE71" s="124"/>
      <c r="CF71" s="124"/>
      <c r="CG71" s="124"/>
      <c r="CH71" s="124"/>
      <c r="CI71" s="124"/>
      <c r="CJ71" s="124"/>
      <c r="CK71" s="124"/>
      <c r="CL71" s="124"/>
      <c r="CM71" s="124"/>
      <c r="CN71" s="124"/>
      <c r="CO71" s="124"/>
      <c r="CP71" s="124"/>
      <c r="CQ71" s="124"/>
      <c r="CR71" s="124"/>
      <c r="CS71" s="124"/>
      <c r="CT71" s="124"/>
      <c r="CU71" s="124"/>
      <c r="CV71" s="124"/>
      <c r="CW71" s="124"/>
      <c r="CX71" s="124"/>
      <c r="CY71" s="124"/>
      <c r="CZ71" s="124"/>
      <c r="DA71" s="124"/>
      <c r="DB71" s="124"/>
      <c r="DC71" s="124"/>
      <c r="DD71" s="124"/>
      <c r="DE71" s="124"/>
      <c r="DF71" s="124"/>
      <c r="DG71" s="124"/>
      <c r="DH71" s="124"/>
      <c r="DI71" s="124"/>
      <c r="DJ71" s="124"/>
      <c r="DK71" s="124"/>
      <c r="DL71" s="124"/>
      <c r="DM71" s="124"/>
      <c r="DN71" s="124"/>
      <c r="DO71" s="124"/>
      <c r="DP71" s="124"/>
      <c r="DQ71" s="124"/>
      <c r="DR71" s="124"/>
      <c r="DS71" s="124"/>
      <c r="DT71" s="124"/>
      <c r="DU71" s="124"/>
      <c r="DV71" s="124"/>
      <c r="DW71" s="124"/>
      <c r="DX71" s="124"/>
      <c r="DY71" s="124"/>
      <c r="DZ71" s="124"/>
      <c r="EA71" s="124"/>
      <c r="EB71" s="124"/>
      <c r="EC71" s="124"/>
      <c r="ED71" s="124"/>
      <c r="EE71" s="124"/>
      <c r="EF71" s="124"/>
      <c r="EG71" s="124"/>
      <c r="EH71" s="124"/>
      <c r="EI71" s="124"/>
      <c r="EJ71" s="124"/>
      <c r="EK71" s="124"/>
      <c r="EL71" s="124"/>
      <c r="EM71" s="124"/>
      <c r="EN71" s="124"/>
      <c r="EO71" s="124"/>
      <c r="EP71" s="124"/>
      <c r="EQ71" s="124"/>
      <c r="ER71" s="124"/>
      <c r="ES71" s="124"/>
      <c r="ET71" s="124"/>
      <c r="EU71" s="124"/>
      <c r="EV71" s="124"/>
      <c r="EW71" s="124"/>
      <c r="EX71" s="124"/>
      <c r="EY71" s="124"/>
      <c r="EZ71" s="124"/>
      <c r="FA71" s="124"/>
      <c r="FB71" s="124"/>
      <c r="FC71" s="124"/>
      <c r="FD71" s="124"/>
      <c r="FE71" s="124"/>
      <c r="FF71" s="124"/>
      <c r="FG71" s="124"/>
      <c r="FH71" s="124"/>
      <c r="FI71" s="124"/>
      <c r="FJ71" s="124"/>
      <c r="FK71" s="124"/>
      <c r="FL71" s="124"/>
      <c r="FM71" s="124"/>
      <c r="FN71" s="124"/>
      <c r="FO71" s="124"/>
      <c r="FP71" s="124"/>
      <c r="FQ71" s="124"/>
      <c r="FR71" s="124"/>
      <c r="FS71" s="124"/>
      <c r="FT71" s="124"/>
      <c r="FU71" s="124"/>
      <c r="FV71" s="124"/>
      <c r="FW71" s="124"/>
      <c r="FX71" s="124"/>
      <c r="FY71" s="124"/>
      <c r="FZ71" s="124"/>
      <c r="GA71" s="124"/>
      <c r="GB71" s="124"/>
      <c r="GC71" s="124"/>
      <c r="GD71" s="124"/>
      <c r="GE71" s="124"/>
      <c r="GF71" s="124"/>
      <c r="GG71" s="124"/>
      <c r="GH71" s="124"/>
      <c r="GI71" s="124"/>
      <c r="GJ71" s="124"/>
      <c r="GK71" s="124"/>
      <c r="GL71" s="124"/>
      <c r="GM71" s="124"/>
      <c r="GN71" s="124"/>
      <c r="GO71" s="124"/>
      <c r="GP71" s="124"/>
      <c r="GQ71" s="124"/>
      <c r="GR71" s="124"/>
      <c r="GS71" s="124"/>
      <c r="GT71" s="124"/>
      <c r="GU71" s="124"/>
      <c r="GV71" s="124"/>
      <c r="GW71" s="124"/>
      <c r="GX71" s="124"/>
      <c r="GY71" s="124"/>
      <c r="GZ71" s="124"/>
      <c r="HA71" s="124"/>
      <c r="HB71" s="124"/>
      <c r="HC71" s="124"/>
      <c r="HD71" s="124"/>
      <c r="HE71" s="124"/>
      <c r="HF71" s="124"/>
      <c r="HG71" s="124"/>
      <c r="HH71" s="124"/>
      <c r="HI71" s="124"/>
      <c r="HJ71" s="124"/>
      <c r="HK71" s="124"/>
      <c r="HL71" s="124"/>
      <c r="HM71" s="124"/>
      <c r="HN71" s="124"/>
      <c r="HO71" s="124"/>
      <c r="HP71" s="124"/>
      <c r="HQ71" s="124"/>
      <c r="HR71" s="124"/>
      <c r="HS71" s="124"/>
      <c r="HT71" s="124"/>
    </row>
    <row r="72" spans="1:228" s="123" customFormat="1" ht="52.5" customHeight="1">
      <c r="A72" s="301"/>
      <c r="B72" s="351"/>
      <c r="C72" s="358"/>
      <c r="D72" s="244"/>
      <c r="E72" s="354"/>
      <c r="F72" s="100"/>
      <c r="G72" s="171"/>
      <c r="H72" s="127"/>
      <c r="I72" s="128"/>
      <c r="J72" s="168"/>
      <c r="K72" s="192" t="s">
        <v>181</v>
      </c>
      <c r="L72" s="193"/>
      <c r="M72" s="193" t="s">
        <v>119</v>
      </c>
      <c r="N72" s="193" t="s">
        <v>119</v>
      </c>
      <c r="O72" s="160"/>
      <c r="P72" s="143"/>
      <c r="Q72" s="143"/>
      <c r="R72" s="147"/>
      <c r="S72" s="143"/>
      <c r="T72" s="143"/>
      <c r="U72" s="143"/>
      <c r="V72" s="143"/>
      <c r="W72" s="143"/>
      <c r="X72" s="143"/>
      <c r="Y72" s="143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24"/>
      <c r="AX72" s="124"/>
      <c r="AY72" s="124"/>
      <c r="AZ72" s="124"/>
      <c r="BA72" s="124"/>
      <c r="BB72" s="124"/>
      <c r="BC72" s="124"/>
      <c r="BD72" s="124"/>
      <c r="BE72" s="124"/>
      <c r="BF72" s="124"/>
      <c r="BG72" s="124"/>
      <c r="BH72" s="124"/>
      <c r="BI72" s="124"/>
      <c r="BJ72" s="124"/>
      <c r="BK72" s="124"/>
      <c r="BL72" s="124"/>
      <c r="BM72" s="124"/>
      <c r="BN72" s="124"/>
      <c r="BO72" s="124"/>
      <c r="BP72" s="124"/>
      <c r="BQ72" s="124"/>
      <c r="BR72" s="124"/>
      <c r="BS72" s="124"/>
      <c r="BT72" s="124"/>
      <c r="BU72" s="124"/>
      <c r="BV72" s="124"/>
      <c r="BW72" s="124"/>
      <c r="BX72" s="124"/>
      <c r="BY72" s="124"/>
      <c r="BZ72" s="124"/>
      <c r="CA72" s="124"/>
      <c r="CB72" s="124"/>
      <c r="CC72" s="124"/>
      <c r="CD72" s="124"/>
      <c r="CE72" s="124"/>
      <c r="CF72" s="124"/>
      <c r="CG72" s="124"/>
      <c r="CH72" s="124"/>
      <c r="CI72" s="124"/>
      <c r="CJ72" s="124"/>
      <c r="CK72" s="124"/>
      <c r="CL72" s="124"/>
      <c r="CM72" s="124"/>
      <c r="CN72" s="124"/>
      <c r="CO72" s="124"/>
      <c r="CP72" s="124"/>
      <c r="CQ72" s="124"/>
      <c r="CR72" s="124"/>
      <c r="CS72" s="124"/>
      <c r="CT72" s="124"/>
      <c r="CU72" s="124"/>
      <c r="CV72" s="124"/>
      <c r="CW72" s="124"/>
      <c r="CX72" s="124"/>
      <c r="CY72" s="124"/>
      <c r="CZ72" s="124"/>
      <c r="DA72" s="124"/>
      <c r="DB72" s="124"/>
      <c r="DC72" s="124"/>
      <c r="DD72" s="124"/>
      <c r="DE72" s="124"/>
      <c r="DF72" s="124"/>
      <c r="DG72" s="124"/>
      <c r="DH72" s="124"/>
      <c r="DI72" s="124"/>
      <c r="DJ72" s="124"/>
      <c r="DK72" s="124"/>
      <c r="DL72" s="124"/>
      <c r="DM72" s="124"/>
      <c r="DN72" s="124"/>
      <c r="DO72" s="124"/>
      <c r="DP72" s="124"/>
      <c r="DQ72" s="124"/>
      <c r="DR72" s="124"/>
      <c r="DS72" s="124"/>
      <c r="DT72" s="124"/>
      <c r="DU72" s="124"/>
      <c r="DV72" s="124"/>
      <c r="DW72" s="124"/>
      <c r="DX72" s="124"/>
      <c r="DY72" s="124"/>
      <c r="DZ72" s="124"/>
      <c r="EA72" s="124"/>
      <c r="EB72" s="124"/>
      <c r="EC72" s="124"/>
      <c r="ED72" s="124"/>
      <c r="EE72" s="124"/>
      <c r="EF72" s="124"/>
      <c r="EG72" s="124"/>
      <c r="EH72" s="124"/>
      <c r="EI72" s="124"/>
      <c r="EJ72" s="124"/>
      <c r="EK72" s="124"/>
      <c r="EL72" s="124"/>
      <c r="EM72" s="124"/>
      <c r="EN72" s="124"/>
      <c r="EO72" s="124"/>
      <c r="EP72" s="124"/>
      <c r="EQ72" s="124"/>
      <c r="ER72" s="124"/>
      <c r="ES72" s="124"/>
      <c r="ET72" s="124"/>
      <c r="EU72" s="124"/>
      <c r="EV72" s="124"/>
      <c r="EW72" s="124"/>
      <c r="EX72" s="124"/>
      <c r="EY72" s="124"/>
      <c r="EZ72" s="124"/>
      <c r="FA72" s="124"/>
      <c r="FB72" s="124"/>
      <c r="FC72" s="124"/>
      <c r="FD72" s="124"/>
      <c r="FE72" s="124"/>
      <c r="FF72" s="124"/>
      <c r="FG72" s="124"/>
      <c r="FH72" s="124"/>
      <c r="FI72" s="124"/>
      <c r="FJ72" s="124"/>
      <c r="FK72" s="124"/>
      <c r="FL72" s="124"/>
      <c r="FM72" s="124"/>
      <c r="FN72" s="124"/>
      <c r="FO72" s="124"/>
      <c r="FP72" s="124"/>
      <c r="FQ72" s="124"/>
      <c r="FR72" s="124"/>
      <c r="FS72" s="124"/>
      <c r="FT72" s="124"/>
      <c r="FU72" s="124"/>
      <c r="FV72" s="124"/>
      <c r="FW72" s="124"/>
      <c r="FX72" s="124"/>
      <c r="FY72" s="124"/>
      <c r="FZ72" s="124"/>
      <c r="GA72" s="124"/>
      <c r="GB72" s="124"/>
      <c r="GC72" s="124"/>
      <c r="GD72" s="124"/>
      <c r="GE72" s="124"/>
      <c r="GF72" s="124"/>
      <c r="GG72" s="124"/>
      <c r="GH72" s="124"/>
      <c r="GI72" s="124"/>
      <c r="GJ72" s="124"/>
      <c r="GK72" s="124"/>
      <c r="GL72" s="124"/>
      <c r="GM72" s="124"/>
      <c r="GN72" s="124"/>
      <c r="GO72" s="124"/>
      <c r="GP72" s="124"/>
      <c r="GQ72" s="124"/>
      <c r="GR72" s="124"/>
      <c r="GS72" s="124"/>
      <c r="GT72" s="124"/>
      <c r="GU72" s="124"/>
      <c r="GV72" s="124"/>
      <c r="GW72" s="124"/>
      <c r="GX72" s="124"/>
      <c r="GY72" s="124"/>
      <c r="GZ72" s="124"/>
      <c r="HA72" s="124"/>
      <c r="HB72" s="124"/>
      <c r="HC72" s="124"/>
      <c r="HD72" s="124"/>
      <c r="HE72" s="124"/>
      <c r="HF72" s="124"/>
      <c r="HG72" s="124"/>
      <c r="HH72" s="124"/>
      <c r="HI72" s="124"/>
      <c r="HJ72" s="124"/>
      <c r="HK72" s="124"/>
      <c r="HL72" s="124"/>
      <c r="HM72" s="124"/>
      <c r="HN72" s="124"/>
      <c r="HO72" s="124"/>
      <c r="HP72" s="124"/>
      <c r="HQ72" s="124"/>
      <c r="HR72" s="124"/>
      <c r="HS72" s="124"/>
      <c r="HT72" s="124"/>
    </row>
    <row r="73" spans="1:228" ht="19.5" customHeight="1">
      <c r="A73" s="301"/>
      <c r="B73" s="351"/>
      <c r="C73" s="358"/>
      <c r="D73" s="244"/>
      <c r="E73" s="354"/>
      <c r="F73" s="101" t="s">
        <v>8</v>
      </c>
      <c r="G73" s="29">
        <f>SUM(G68:G71)</f>
        <v>248</v>
      </c>
      <c r="H73" s="29">
        <f t="shared" ref="H73:J73" si="11">SUM(H68:H71)</f>
        <v>748.2</v>
      </c>
      <c r="I73" s="29">
        <f t="shared" si="11"/>
        <v>107.2</v>
      </c>
      <c r="J73" s="29">
        <f t="shared" si="11"/>
        <v>494</v>
      </c>
      <c r="K73" s="355"/>
      <c r="L73" s="355"/>
      <c r="M73" s="355"/>
      <c r="N73" s="355"/>
      <c r="O73" s="160"/>
    </row>
    <row r="74" spans="1:228" ht="26.25" customHeight="1">
      <c r="A74" s="19" t="s">
        <v>12</v>
      </c>
      <c r="B74" s="27" t="s">
        <v>21</v>
      </c>
      <c r="C74" s="247" t="s">
        <v>16</v>
      </c>
      <c r="D74" s="247"/>
      <c r="E74" s="247"/>
      <c r="F74" s="247"/>
      <c r="G74" s="28">
        <f t="shared" ref="G74:J74" si="12">G73</f>
        <v>248</v>
      </c>
      <c r="H74" s="28">
        <f t="shared" si="12"/>
        <v>748.2</v>
      </c>
      <c r="I74" s="28">
        <f t="shared" si="12"/>
        <v>107.2</v>
      </c>
      <c r="J74" s="28">
        <f t="shared" si="12"/>
        <v>494</v>
      </c>
      <c r="K74" s="232"/>
      <c r="L74" s="232"/>
      <c r="M74" s="232"/>
      <c r="N74" s="232"/>
      <c r="O74" s="141"/>
    </row>
    <row r="75" spans="1:228" ht="24" customHeight="1">
      <c r="A75" s="19" t="s">
        <v>12</v>
      </c>
      <c r="B75" s="200" t="s">
        <v>24</v>
      </c>
      <c r="C75" s="279" t="s">
        <v>25</v>
      </c>
      <c r="D75" s="280"/>
      <c r="E75" s="280"/>
      <c r="F75" s="280"/>
      <c r="G75" s="280"/>
      <c r="H75" s="280"/>
      <c r="I75" s="280"/>
      <c r="J75" s="280"/>
      <c r="K75" s="303"/>
      <c r="L75" s="303"/>
      <c r="M75" s="303"/>
      <c r="N75" s="304"/>
    </row>
    <row r="76" spans="1:228" ht="30" customHeight="1">
      <c r="A76" s="275" t="s">
        <v>12</v>
      </c>
      <c r="B76" s="248" t="s">
        <v>24</v>
      </c>
      <c r="C76" s="246" t="s">
        <v>12</v>
      </c>
      <c r="D76" s="244" t="s">
        <v>168</v>
      </c>
      <c r="E76" s="268" t="s">
        <v>104</v>
      </c>
      <c r="F76" s="89" t="s">
        <v>14</v>
      </c>
      <c r="G76" s="39">
        <v>39.6</v>
      </c>
      <c r="H76" s="49">
        <v>44.1</v>
      </c>
      <c r="I76" s="50">
        <v>44.2</v>
      </c>
      <c r="J76" s="167">
        <v>47.3</v>
      </c>
      <c r="K76" s="331" t="s">
        <v>145</v>
      </c>
      <c r="L76" s="282">
        <v>1</v>
      </c>
      <c r="M76" s="282">
        <v>1</v>
      </c>
      <c r="N76" s="282">
        <v>1</v>
      </c>
    </row>
    <row r="77" spans="1:228" ht="33" customHeight="1">
      <c r="A77" s="275"/>
      <c r="B77" s="248"/>
      <c r="C77" s="246"/>
      <c r="D77" s="244"/>
      <c r="E77" s="268"/>
      <c r="F77" s="89" t="s">
        <v>77</v>
      </c>
      <c r="G77" s="39">
        <v>13</v>
      </c>
      <c r="H77" s="49">
        <v>13</v>
      </c>
      <c r="I77" s="15">
        <v>13.6</v>
      </c>
      <c r="J77" s="184">
        <v>14.6</v>
      </c>
      <c r="K77" s="331"/>
      <c r="L77" s="282"/>
      <c r="M77" s="282"/>
      <c r="N77" s="282"/>
    </row>
    <row r="78" spans="1:228" ht="39.75" customHeight="1">
      <c r="A78" s="275"/>
      <c r="B78" s="248"/>
      <c r="C78" s="246"/>
      <c r="D78" s="244"/>
      <c r="E78" s="268"/>
      <c r="F78" s="89" t="s">
        <v>103</v>
      </c>
      <c r="G78" s="39">
        <v>25</v>
      </c>
      <c r="H78" s="49">
        <v>5.2</v>
      </c>
      <c r="I78" s="15"/>
      <c r="J78" s="184"/>
      <c r="K78" s="331" t="s">
        <v>146</v>
      </c>
      <c r="L78" s="282">
        <v>1</v>
      </c>
      <c r="M78" s="282">
        <v>1</v>
      </c>
      <c r="N78" s="282">
        <v>1</v>
      </c>
    </row>
    <row r="79" spans="1:228" ht="34.5" customHeight="1">
      <c r="A79" s="275"/>
      <c r="B79" s="248"/>
      <c r="C79" s="246"/>
      <c r="D79" s="244"/>
      <c r="E79" s="268"/>
      <c r="F79" s="89" t="s">
        <v>106</v>
      </c>
      <c r="G79" s="39">
        <v>3.1</v>
      </c>
      <c r="H79" s="49"/>
      <c r="I79" s="15"/>
      <c r="J79" s="184"/>
      <c r="K79" s="331"/>
      <c r="L79" s="282"/>
      <c r="M79" s="282"/>
      <c r="N79" s="282"/>
    </row>
    <row r="80" spans="1:228" ht="20.25" customHeight="1">
      <c r="A80" s="275"/>
      <c r="B80" s="248"/>
      <c r="C80" s="246"/>
      <c r="D80" s="244"/>
      <c r="E80" s="268"/>
      <c r="F80" s="89" t="s">
        <v>58</v>
      </c>
      <c r="G80" s="39">
        <v>0.5</v>
      </c>
      <c r="H80" s="49"/>
      <c r="I80" s="15"/>
      <c r="J80" s="184"/>
      <c r="K80" s="331"/>
      <c r="L80" s="282"/>
      <c r="M80" s="282"/>
      <c r="N80" s="282"/>
    </row>
    <row r="81" spans="1:16" ht="23.25" customHeight="1">
      <c r="A81" s="275"/>
      <c r="B81" s="248"/>
      <c r="C81" s="246"/>
      <c r="D81" s="244"/>
      <c r="E81" s="268"/>
      <c r="F81" s="89" t="s">
        <v>105</v>
      </c>
      <c r="G81" s="39">
        <v>2.5</v>
      </c>
      <c r="H81" s="49">
        <v>2.5</v>
      </c>
      <c r="I81" s="15">
        <v>2.6</v>
      </c>
      <c r="J81" s="184">
        <v>2.8</v>
      </c>
      <c r="K81" s="331"/>
      <c r="L81" s="282"/>
      <c r="M81" s="282"/>
      <c r="N81" s="282"/>
    </row>
    <row r="82" spans="1:16" ht="21" customHeight="1">
      <c r="A82" s="275"/>
      <c r="B82" s="248"/>
      <c r="C82" s="246"/>
      <c r="D82" s="244"/>
      <c r="E82" s="268"/>
      <c r="F82" s="91" t="s">
        <v>8</v>
      </c>
      <c r="G82" s="35">
        <f t="shared" ref="G82:J82" si="13">SUM(G76:G81)</f>
        <v>83.699999999999989</v>
      </c>
      <c r="H82" s="35">
        <f t="shared" si="13"/>
        <v>64.800000000000011</v>
      </c>
      <c r="I82" s="35">
        <f t="shared" si="13"/>
        <v>60.400000000000006</v>
      </c>
      <c r="J82" s="35">
        <f t="shared" si="13"/>
        <v>64.7</v>
      </c>
      <c r="K82" s="355"/>
      <c r="L82" s="355"/>
      <c r="M82" s="355"/>
      <c r="N82" s="355"/>
    </row>
    <row r="83" spans="1:16" ht="47.25" customHeight="1">
      <c r="A83" s="275" t="s">
        <v>12</v>
      </c>
      <c r="B83" s="248" t="s">
        <v>24</v>
      </c>
      <c r="C83" s="246" t="s">
        <v>17</v>
      </c>
      <c r="D83" s="269" t="s">
        <v>169</v>
      </c>
      <c r="E83" s="231" t="s">
        <v>27</v>
      </c>
      <c r="F83" s="94" t="s">
        <v>77</v>
      </c>
      <c r="G83" s="171">
        <v>25</v>
      </c>
      <c r="H83" s="47">
        <v>25</v>
      </c>
      <c r="I83" s="13">
        <v>25</v>
      </c>
      <c r="J83" s="80">
        <v>25</v>
      </c>
      <c r="K83" s="115" t="s">
        <v>147</v>
      </c>
      <c r="L83" s="14">
        <v>1</v>
      </c>
      <c r="M83" s="14">
        <v>1</v>
      </c>
      <c r="N83" s="14">
        <v>1</v>
      </c>
    </row>
    <row r="84" spans="1:16" ht="21.75" customHeight="1">
      <c r="A84" s="275"/>
      <c r="B84" s="248"/>
      <c r="C84" s="246"/>
      <c r="D84" s="269"/>
      <c r="E84" s="231"/>
      <c r="F84" s="91" t="s">
        <v>8</v>
      </c>
      <c r="G84" s="35">
        <f t="shared" ref="G84:J84" si="14">SUM(G83:G83)</f>
        <v>25</v>
      </c>
      <c r="H84" s="35">
        <f t="shared" si="14"/>
        <v>25</v>
      </c>
      <c r="I84" s="35">
        <f t="shared" si="14"/>
        <v>25</v>
      </c>
      <c r="J84" s="35">
        <f t="shared" si="14"/>
        <v>25</v>
      </c>
      <c r="K84" s="233"/>
      <c r="L84" s="233"/>
      <c r="M84" s="233"/>
      <c r="N84" s="233"/>
    </row>
    <row r="85" spans="1:16" ht="39.75" customHeight="1">
      <c r="A85" s="275" t="s">
        <v>12</v>
      </c>
      <c r="B85" s="248" t="s">
        <v>24</v>
      </c>
      <c r="C85" s="246" t="s">
        <v>19</v>
      </c>
      <c r="D85" s="269" t="s">
        <v>170</v>
      </c>
      <c r="E85" s="231" t="s">
        <v>27</v>
      </c>
      <c r="F85" s="94" t="s">
        <v>77</v>
      </c>
      <c r="G85" s="171">
        <v>10</v>
      </c>
      <c r="H85" s="218">
        <v>6.7</v>
      </c>
      <c r="I85" s="13">
        <v>12</v>
      </c>
      <c r="J85" s="80">
        <v>12</v>
      </c>
      <c r="K85" s="115" t="s">
        <v>148</v>
      </c>
      <c r="L85" s="14">
        <v>1</v>
      </c>
      <c r="M85" s="14">
        <v>1</v>
      </c>
      <c r="N85" s="14">
        <v>1</v>
      </c>
      <c r="O85" s="225"/>
      <c r="P85" s="219"/>
    </row>
    <row r="86" spans="1:16" ht="23.25" customHeight="1">
      <c r="A86" s="275"/>
      <c r="B86" s="248"/>
      <c r="C86" s="246"/>
      <c r="D86" s="269"/>
      <c r="E86" s="231"/>
      <c r="F86" s="91" t="s">
        <v>8</v>
      </c>
      <c r="G86" s="35">
        <f t="shared" ref="G86:J86" si="15">SUM(G85:G85)</f>
        <v>10</v>
      </c>
      <c r="H86" s="35">
        <f t="shared" si="15"/>
        <v>6.7</v>
      </c>
      <c r="I86" s="35">
        <f t="shared" si="15"/>
        <v>12</v>
      </c>
      <c r="J86" s="35">
        <f t="shared" si="15"/>
        <v>12</v>
      </c>
      <c r="K86" s="278"/>
      <c r="L86" s="278"/>
      <c r="M86" s="278"/>
      <c r="N86" s="278"/>
      <c r="O86" s="124"/>
      <c r="P86" s="124"/>
    </row>
    <row r="87" spans="1:16" ht="39.75" customHeight="1">
      <c r="A87" s="275" t="s">
        <v>12</v>
      </c>
      <c r="B87" s="248" t="s">
        <v>24</v>
      </c>
      <c r="C87" s="246" t="s">
        <v>15</v>
      </c>
      <c r="D87" s="244" t="s">
        <v>171</v>
      </c>
      <c r="E87" s="270" t="s">
        <v>110</v>
      </c>
      <c r="F87" s="89" t="s">
        <v>103</v>
      </c>
      <c r="G87" s="171"/>
      <c r="H87" s="218">
        <v>10</v>
      </c>
      <c r="I87" s="30"/>
      <c r="J87" s="185"/>
      <c r="K87" s="114" t="s">
        <v>149</v>
      </c>
      <c r="L87" s="189"/>
      <c r="M87" s="189"/>
      <c r="N87" s="189"/>
      <c r="O87" s="220"/>
      <c r="P87" s="124"/>
    </row>
    <row r="88" spans="1:16" ht="53.25" customHeight="1">
      <c r="A88" s="275"/>
      <c r="B88" s="248"/>
      <c r="C88" s="246"/>
      <c r="D88" s="244"/>
      <c r="E88" s="270"/>
      <c r="F88" s="94" t="s">
        <v>23</v>
      </c>
      <c r="G88" s="171">
        <v>61.3</v>
      </c>
      <c r="H88" s="47">
        <f>42.5+262.5</f>
        <v>305</v>
      </c>
      <c r="I88" s="154">
        <v>9.6</v>
      </c>
      <c r="J88" s="186"/>
      <c r="K88" s="114" t="s">
        <v>150</v>
      </c>
      <c r="L88" s="189"/>
      <c r="M88" s="189">
        <v>1</v>
      </c>
      <c r="N88" s="189"/>
      <c r="O88" s="160"/>
      <c r="P88" s="75"/>
    </row>
    <row r="89" spans="1:16" ht="63.75" customHeight="1">
      <c r="A89" s="275"/>
      <c r="B89" s="248"/>
      <c r="C89" s="246"/>
      <c r="D89" s="244"/>
      <c r="E89" s="270"/>
      <c r="F89" s="94" t="s">
        <v>14</v>
      </c>
      <c r="G89" s="171">
        <v>55</v>
      </c>
      <c r="H89" s="47">
        <v>5</v>
      </c>
      <c r="I89" s="154">
        <v>1.6</v>
      </c>
      <c r="J89" s="186"/>
      <c r="K89" s="188" t="s">
        <v>134</v>
      </c>
      <c r="L89" s="189"/>
      <c r="M89" s="189">
        <v>1</v>
      </c>
      <c r="N89" s="189"/>
      <c r="O89" s="124"/>
      <c r="P89" s="124"/>
    </row>
    <row r="90" spans="1:16" ht="20.25" customHeight="1">
      <c r="A90" s="275"/>
      <c r="B90" s="248"/>
      <c r="C90" s="246"/>
      <c r="D90" s="244"/>
      <c r="E90" s="270"/>
      <c r="F90" s="91" t="s">
        <v>8</v>
      </c>
      <c r="G90" s="35">
        <f t="shared" ref="G90:J90" si="16">SUM(G87:G89)</f>
        <v>116.3</v>
      </c>
      <c r="H90" s="35">
        <f t="shared" si="16"/>
        <v>320</v>
      </c>
      <c r="I90" s="35">
        <f t="shared" si="16"/>
        <v>11.2</v>
      </c>
      <c r="J90" s="35">
        <f t="shared" si="16"/>
        <v>0</v>
      </c>
      <c r="K90" s="355"/>
      <c r="L90" s="355"/>
      <c r="M90" s="355"/>
      <c r="N90" s="355"/>
    </row>
    <row r="91" spans="1:16" ht="22.5" customHeight="1">
      <c r="A91" s="19" t="s">
        <v>12</v>
      </c>
      <c r="B91" s="27" t="s">
        <v>24</v>
      </c>
      <c r="C91" s="247" t="s">
        <v>16</v>
      </c>
      <c r="D91" s="247"/>
      <c r="E91" s="247"/>
      <c r="F91" s="247"/>
      <c r="G91" s="28">
        <f t="shared" ref="G91:J91" si="17">G82+G84+G86+G90</f>
        <v>235</v>
      </c>
      <c r="H91" s="28">
        <f t="shared" si="17"/>
        <v>416.5</v>
      </c>
      <c r="I91" s="28">
        <f t="shared" si="17"/>
        <v>108.60000000000001</v>
      </c>
      <c r="J91" s="28">
        <f t="shared" si="17"/>
        <v>101.7</v>
      </c>
      <c r="K91" s="232"/>
      <c r="L91" s="232"/>
      <c r="M91" s="232"/>
      <c r="N91" s="232"/>
    </row>
    <row r="92" spans="1:16" ht="21.75" customHeight="1">
      <c r="A92" s="19" t="s">
        <v>12</v>
      </c>
      <c r="B92" s="200" t="s">
        <v>27</v>
      </c>
      <c r="C92" s="279" t="s">
        <v>28</v>
      </c>
      <c r="D92" s="280"/>
      <c r="E92" s="280"/>
      <c r="F92" s="280"/>
      <c r="G92" s="280"/>
      <c r="H92" s="280"/>
      <c r="I92" s="280"/>
      <c r="J92" s="280"/>
      <c r="K92" s="280"/>
      <c r="L92" s="280"/>
      <c r="M92" s="280"/>
      <c r="N92" s="281"/>
    </row>
    <row r="93" spans="1:16" ht="39" customHeight="1">
      <c r="A93" s="275" t="s">
        <v>12</v>
      </c>
      <c r="B93" s="248" t="s">
        <v>27</v>
      </c>
      <c r="C93" s="246" t="s">
        <v>12</v>
      </c>
      <c r="D93" s="244" t="s">
        <v>172</v>
      </c>
      <c r="E93" s="231" t="s">
        <v>27</v>
      </c>
      <c r="F93" s="94" t="s">
        <v>77</v>
      </c>
      <c r="G93" s="171">
        <v>10</v>
      </c>
      <c r="H93" s="47">
        <v>14</v>
      </c>
      <c r="I93" s="154">
        <v>12</v>
      </c>
      <c r="J93" s="154">
        <v>10</v>
      </c>
      <c r="K93" s="115" t="s">
        <v>151</v>
      </c>
      <c r="L93" s="14">
        <v>40</v>
      </c>
      <c r="M93" s="14">
        <v>40</v>
      </c>
      <c r="N93" s="14">
        <v>40</v>
      </c>
    </row>
    <row r="94" spans="1:16" ht="22.5" customHeight="1">
      <c r="A94" s="275"/>
      <c r="B94" s="248"/>
      <c r="C94" s="246"/>
      <c r="D94" s="244"/>
      <c r="E94" s="231"/>
      <c r="F94" s="91" t="s">
        <v>8</v>
      </c>
      <c r="G94" s="35">
        <f t="shared" ref="G94:J94" si="18">SUM(G93:G93)</f>
        <v>10</v>
      </c>
      <c r="H94" s="35">
        <f t="shared" si="18"/>
        <v>14</v>
      </c>
      <c r="I94" s="35">
        <f t="shared" si="18"/>
        <v>12</v>
      </c>
      <c r="J94" s="35">
        <f t="shared" si="18"/>
        <v>10</v>
      </c>
      <c r="K94" s="233"/>
      <c r="L94" s="233"/>
      <c r="M94" s="233"/>
      <c r="N94" s="233"/>
    </row>
    <row r="95" spans="1:16" ht="35.25" customHeight="1">
      <c r="A95" s="275" t="s">
        <v>12</v>
      </c>
      <c r="B95" s="248" t="s">
        <v>27</v>
      </c>
      <c r="C95" s="246" t="s">
        <v>17</v>
      </c>
      <c r="D95" s="244" t="s">
        <v>173</v>
      </c>
      <c r="E95" s="231" t="s">
        <v>27</v>
      </c>
      <c r="F95" s="90" t="s">
        <v>77</v>
      </c>
      <c r="G95" s="171">
        <v>10</v>
      </c>
      <c r="H95" s="47">
        <v>6</v>
      </c>
      <c r="I95" s="154">
        <v>8</v>
      </c>
      <c r="J95" s="154">
        <v>10</v>
      </c>
      <c r="K95" s="115" t="s">
        <v>151</v>
      </c>
      <c r="L95" s="14">
        <v>20</v>
      </c>
      <c r="M95" s="14">
        <v>24</v>
      </c>
      <c r="N95" s="14">
        <v>28</v>
      </c>
    </row>
    <row r="96" spans="1:16" ht="24" customHeight="1">
      <c r="A96" s="275"/>
      <c r="B96" s="248"/>
      <c r="C96" s="246"/>
      <c r="D96" s="244"/>
      <c r="E96" s="231"/>
      <c r="F96" s="91" t="s">
        <v>8</v>
      </c>
      <c r="G96" s="34">
        <f t="shared" ref="G96:J96" si="19">SUM(G95:G95)</f>
        <v>10</v>
      </c>
      <c r="H96" s="34">
        <f t="shared" si="19"/>
        <v>6</v>
      </c>
      <c r="I96" s="34">
        <f t="shared" si="19"/>
        <v>8</v>
      </c>
      <c r="J96" s="34">
        <f t="shared" si="19"/>
        <v>10</v>
      </c>
      <c r="K96" s="340"/>
      <c r="L96" s="340"/>
      <c r="M96" s="340"/>
      <c r="N96" s="340"/>
    </row>
    <row r="97" spans="1:20" ht="22.5" customHeight="1">
      <c r="A97" s="275" t="s">
        <v>12</v>
      </c>
      <c r="B97" s="248" t="s">
        <v>27</v>
      </c>
      <c r="C97" s="246" t="s">
        <v>19</v>
      </c>
      <c r="D97" s="244" t="s">
        <v>174</v>
      </c>
      <c r="E97" s="231" t="s">
        <v>27</v>
      </c>
      <c r="F97" s="274" t="s">
        <v>77</v>
      </c>
      <c r="G97" s="352">
        <v>2</v>
      </c>
      <c r="H97" s="375">
        <v>1</v>
      </c>
      <c r="I97" s="305">
        <v>2</v>
      </c>
      <c r="J97" s="305">
        <v>2</v>
      </c>
      <c r="K97" s="116" t="s">
        <v>152</v>
      </c>
      <c r="L97" s="81">
        <v>30</v>
      </c>
      <c r="M97" s="81">
        <v>30</v>
      </c>
      <c r="N97" s="87">
        <v>30</v>
      </c>
    </row>
    <row r="98" spans="1:20" ht="33.75" customHeight="1">
      <c r="A98" s="275"/>
      <c r="B98" s="248"/>
      <c r="C98" s="246"/>
      <c r="D98" s="244"/>
      <c r="E98" s="231"/>
      <c r="F98" s="274"/>
      <c r="G98" s="352"/>
      <c r="H98" s="375"/>
      <c r="I98" s="305"/>
      <c r="J98" s="305"/>
      <c r="K98" s="116" t="s">
        <v>153</v>
      </c>
      <c r="L98" s="14">
        <v>2</v>
      </c>
      <c r="M98" s="14">
        <v>2</v>
      </c>
      <c r="N98" s="14">
        <v>2</v>
      </c>
    </row>
    <row r="99" spans="1:20" ht="18.75" customHeight="1">
      <c r="A99" s="275"/>
      <c r="B99" s="248"/>
      <c r="C99" s="246"/>
      <c r="D99" s="244"/>
      <c r="E99" s="231"/>
      <c r="F99" s="91" t="s">
        <v>8</v>
      </c>
      <c r="G99" s="35">
        <f t="shared" ref="G99:J99" si="20">SUM(G97:G98)</f>
        <v>2</v>
      </c>
      <c r="H99" s="35">
        <f t="shared" si="20"/>
        <v>1</v>
      </c>
      <c r="I99" s="35">
        <f t="shared" si="20"/>
        <v>2</v>
      </c>
      <c r="J99" s="35">
        <f t="shared" si="20"/>
        <v>2</v>
      </c>
      <c r="K99" s="233"/>
      <c r="L99" s="233"/>
      <c r="M99" s="233"/>
      <c r="N99" s="233"/>
    </row>
    <row r="100" spans="1:20" ht="34.5" customHeight="1">
      <c r="A100" s="275" t="s">
        <v>12</v>
      </c>
      <c r="B100" s="248" t="s">
        <v>27</v>
      </c>
      <c r="C100" s="246" t="s">
        <v>15</v>
      </c>
      <c r="D100" s="244" t="s">
        <v>175</v>
      </c>
      <c r="E100" s="231" t="s">
        <v>27</v>
      </c>
      <c r="F100" s="274" t="s">
        <v>14</v>
      </c>
      <c r="G100" s="352">
        <v>8</v>
      </c>
      <c r="H100" s="375">
        <v>5.6</v>
      </c>
      <c r="I100" s="305">
        <v>10</v>
      </c>
      <c r="J100" s="305">
        <v>10</v>
      </c>
      <c r="K100" s="116" t="s">
        <v>154</v>
      </c>
      <c r="L100" s="81">
        <v>3</v>
      </c>
      <c r="M100" s="81">
        <v>3</v>
      </c>
      <c r="N100" s="16">
        <v>3</v>
      </c>
    </row>
    <row r="101" spans="1:20" ht="54" customHeight="1">
      <c r="A101" s="275"/>
      <c r="B101" s="248"/>
      <c r="C101" s="246"/>
      <c r="D101" s="244"/>
      <c r="E101" s="231"/>
      <c r="F101" s="274"/>
      <c r="G101" s="352"/>
      <c r="H101" s="375"/>
      <c r="I101" s="305"/>
      <c r="J101" s="305"/>
      <c r="K101" s="116" t="s">
        <v>155</v>
      </c>
      <c r="L101" s="81">
        <v>4</v>
      </c>
      <c r="M101" s="81">
        <v>4</v>
      </c>
      <c r="N101" s="16">
        <v>4</v>
      </c>
    </row>
    <row r="102" spans="1:20" ht="15" customHeight="1">
      <c r="A102" s="275"/>
      <c r="B102" s="248"/>
      <c r="C102" s="246"/>
      <c r="D102" s="244"/>
      <c r="E102" s="231"/>
      <c r="F102" s="91" t="s">
        <v>8</v>
      </c>
      <c r="G102" s="35">
        <f t="shared" ref="G102:J102" si="21">SUM(G100:G101)</f>
        <v>8</v>
      </c>
      <c r="H102" s="35">
        <f t="shared" si="21"/>
        <v>5.6</v>
      </c>
      <c r="I102" s="35">
        <f t="shared" si="21"/>
        <v>10</v>
      </c>
      <c r="J102" s="35">
        <f t="shared" si="21"/>
        <v>10</v>
      </c>
      <c r="K102" s="233"/>
      <c r="L102" s="233"/>
      <c r="M102" s="233"/>
      <c r="N102" s="233"/>
    </row>
    <row r="103" spans="1:20" ht="51" customHeight="1">
      <c r="A103" s="275" t="s">
        <v>12</v>
      </c>
      <c r="B103" s="248" t="s">
        <v>27</v>
      </c>
      <c r="C103" s="246" t="s">
        <v>21</v>
      </c>
      <c r="D103" s="244" t="s">
        <v>176</v>
      </c>
      <c r="E103" s="231" t="s">
        <v>27</v>
      </c>
      <c r="F103" s="90" t="s">
        <v>77</v>
      </c>
      <c r="G103" s="39">
        <v>5</v>
      </c>
      <c r="H103" s="49">
        <v>5</v>
      </c>
      <c r="I103" s="22">
        <v>5</v>
      </c>
      <c r="J103" s="22">
        <v>5</v>
      </c>
      <c r="K103" s="114" t="s">
        <v>156</v>
      </c>
      <c r="L103" s="37">
        <v>1</v>
      </c>
      <c r="M103" s="37">
        <v>1</v>
      </c>
      <c r="N103" s="37">
        <v>1</v>
      </c>
    </row>
    <row r="104" spans="1:20" ht="18.75" customHeight="1">
      <c r="A104" s="275"/>
      <c r="B104" s="248"/>
      <c r="C104" s="246"/>
      <c r="D104" s="244"/>
      <c r="E104" s="231"/>
      <c r="F104" s="91" t="s">
        <v>8</v>
      </c>
      <c r="G104" s="35">
        <f t="shared" ref="G104:J104" si="22">SUM(G103:G103)</f>
        <v>5</v>
      </c>
      <c r="H104" s="35">
        <f t="shared" si="22"/>
        <v>5</v>
      </c>
      <c r="I104" s="35">
        <f t="shared" si="22"/>
        <v>5</v>
      </c>
      <c r="J104" s="35">
        <f t="shared" si="22"/>
        <v>5</v>
      </c>
      <c r="K104" s="233"/>
      <c r="L104" s="233"/>
      <c r="M104" s="233"/>
      <c r="N104" s="233"/>
    </row>
    <row r="105" spans="1:20" ht="17.25" customHeight="1">
      <c r="A105" s="19" t="s">
        <v>12</v>
      </c>
      <c r="B105" s="27" t="s">
        <v>27</v>
      </c>
      <c r="C105" s="247" t="s">
        <v>16</v>
      </c>
      <c r="D105" s="247"/>
      <c r="E105" s="247"/>
      <c r="F105" s="247"/>
      <c r="G105" s="28">
        <f t="shared" ref="G105:J105" si="23">G96+G99+G102+G104+G94</f>
        <v>35</v>
      </c>
      <c r="H105" s="28">
        <f t="shared" si="23"/>
        <v>31.6</v>
      </c>
      <c r="I105" s="28">
        <f t="shared" si="23"/>
        <v>37</v>
      </c>
      <c r="J105" s="28">
        <f t="shared" si="23"/>
        <v>37</v>
      </c>
      <c r="K105" s="232"/>
      <c r="L105" s="232"/>
      <c r="M105" s="232"/>
      <c r="N105" s="232"/>
    </row>
    <row r="106" spans="1:20" ht="18.75" customHeight="1">
      <c r="A106" s="19" t="s">
        <v>12</v>
      </c>
      <c r="B106" s="200" t="s">
        <v>29</v>
      </c>
      <c r="C106" s="279" t="s">
        <v>30</v>
      </c>
      <c r="D106" s="280"/>
      <c r="E106" s="280"/>
      <c r="F106" s="280"/>
      <c r="G106" s="280"/>
      <c r="H106" s="280"/>
      <c r="I106" s="280"/>
      <c r="J106" s="280"/>
      <c r="K106" s="280"/>
      <c r="L106" s="280"/>
      <c r="M106" s="280"/>
      <c r="N106" s="281"/>
      <c r="O106" s="124"/>
      <c r="P106" s="124"/>
    </row>
    <row r="107" spans="1:20" ht="32.25" customHeight="1">
      <c r="A107" s="275" t="s">
        <v>12</v>
      </c>
      <c r="B107" s="248" t="s">
        <v>29</v>
      </c>
      <c r="C107" s="246" t="s">
        <v>12</v>
      </c>
      <c r="D107" s="244" t="s">
        <v>177</v>
      </c>
      <c r="E107" s="231" t="s">
        <v>81</v>
      </c>
      <c r="F107" s="90" t="s">
        <v>77</v>
      </c>
      <c r="G107" s="39">
        <v>5</v>
      </c>
      <c r="H107" s="49">
        <v>6</v>
      </c>
      <c r="I107" s="22">
        <v>6</v>
      </c>
      <c r="J107" s="22">
        <v>6</v>
      </c>
      <c r="K107" s="116" t="s">
        <v>157</v>
      </c>
      <c r="L107" s="16">
        <v>10</v>
      </c>
      <c r="M107" s="16">
        <v>10</v>
      </c>
      <c r="N107" s="16">
        <v>10</v>
      </c>
      <c r="O107" s="124"/>
      <c r="P107" s="124"/>
    </row>
    <row r="108" spans="1:20" ht="21.75" customHeight="1">
      <c r="A108" s="275"/>
      <c r="B108" s="248"/>
      <c r="C108" s="246"/>
      <c r="D108" s="244"/>
      <c r="E108" s="231"/>
      <c r="F108" s="91" t="s">
        <v>8</v>
      </c>
      <c r="G108" s="35">
        <f t="shared" ref="G108:J108" si="24">SUM(G107:G107)</f>
        <v>5</v>
      </c>
      <c r="H108" s="35">
        <f t="shared" si="24"/>
        <v>6</v>
      </c>
      <c r="I108" s="35">
        <f t="shared" si="24"/>
        <v>6</v>
      </c>
      <c r="J108" s="35">
        <f t="shared" si="24"/>
        <v>6</v>
      </c>
      <c r="K108" s="233"/>
      <c r="L108" s="233"/>
      <c r="M108" s="233"/>
      <c r="N108" s="233"/>
      <c r="O108" s="124"/>
      <c r="P108" s="124"/>
      <c r="Q108" s="124"/>
    </row>
    <row r="109" spans="1:20" ht="20.25" customHeight="1">
      <c r="A109" s="285" t="s">
        <v>12</v>
      </c>
      <c r="B109" s="234" t="s">
        <v>29</v>
      </c>
      <c r="C109" s="254" t="s">
        <v>17</v>
      </c>
      <c r="D109" s="250" t="s">
        <v>159</v>
      </c>
      <c r="E109" s="257" t="s">
        <v>81</v>
      </c>
      <c r="F109" s="102" t="s">
        <v>14</v>
      </c>
      <c r="G109" s="39"/>
      <c r="H109" s="49">
        <v>109.4</v>
      </c>
      <c r="I109" s="76">
        <v>0.6</v>
      </c>
      <c r="J109" s="76"/>
      <c r="K109" s="253" t="s">
        <v>100</v>
      </c>
      <c r="L109" s="260">
        <v>45</v>
      </c>
      <c r="M109" s="376">
        <v>10</v>
      </c>
      <c r="N109" s="376"/>
      <c r="O109" s="359"/>
      <c r="P109" s="374"/>
      <c r="Q109" s="124"/>
    </row>
    <row r="110" spans="1:20" ht="30.75" customHeight="1">
      <c r="A110" s="314"/>
      <c r="B110" s="235"/>
      <c r="C110" s="255"/>
      <c r="D110" s="251"/>
      <c r="E110" s="258"/>
      <c r="F110" s="102" t="s">
        <v>108</v>
      </c>
      <c r="G110" s="39">
        <v>109.4</v>
      </c>
      <c r="H110" s="49">
        <v>82.4</v>
      </c>
      <c r="I110" s="76"/>
      <c r="J110" s="76"/>
      <c r="K110" s="253"/>
      <c r="L110" s="261"/>
      <c r="M110" s="376"/>
      <c r="N110" s="376"/>
      <c r="O110" s="359"/>
      <c r="P110" s="374"/>
      <c r="Q110" s="124"/>
    </row>
    <row r="111" spans="1:20" ht="21.75" customHeight="1">
      <c r="A111" s="314"/>
      <c r="B111" s="235"/>
      <c r="C111" s="255"/>
      <c r="D111" s="251"/>
      <c r="E111" s="258"/>
      <c r="F111" s="102" t="s">
        <v>23</v>
      </c>
      <c r="G111" s="172"/>
      <c r="H111" s="46"/>
      <c r="I111" s="76">
        <v>4.8</v>
      </c>
      <c r="J111" s="76"/>
      <c r="K111" s="253"/>
      <c r="L111" s="262"/>
      <c r="M111" s="376"/>
      <c r="N111" s="376"/>
      <c r="O111" s="359"/>
      <c r="P111" s="374"/>
      <c r="Q111" s="124"/>
      <c r="S111" s="75"/>
      <c r="T111" s="75"/>
    </row>
    <row r="112" spans="1:20" ht="18.75" customHeight="1">
      <c r="A112" s="286"/>
      <c r="B112" s="236"/>
      <c r="C112" s="256"/>
      <c r="D112" s="252"/>
      <c r="E112" s="259"/>
      <c r="F112" s="91" t="s">
        <v>8</v>
      </c>
      <c r="G112" s="35">
        <f t="shared" ref="G112:J112" si="25">SUM(G109:G111)</f>
        <v>109.4</v>
      </c>
      <c r="H112" s="35">
        <f t="shared" si="25"/>
        <v>191.8</v>
      </c>
      <c r="I112" s="35">
        <f t="shared" si="25"/>
        <v>5.3999999999999995</v>
      </c>
      <c r="J112" s="35">
        <f t="shared" si="25"/>
        <v>0</v>
      </c>
      <c r="K112" s="233"/>
      <c r="L112" s="233"/>
      <c r="M112" s="233"/>
      <c r="N112" s="233"/>
      <c r="S112" s="75"/>
      <c r="T112" s="75"/>
    </row>
    <row r="113" spans="1:228" ht="19.5" customHeight="1">
      <c r="A113" s="19" t="s">
        <v>12</v>
      </c>
      <c r="B113" s="27" t="s">
        <v>29</v>
      </c>
      <c r="C113" s="247" t="s">
        <v>16</v>
      </c>
      <c r="D113" s="247"/>
      <c r="E113" s="247"/>
      <c r="F113" s="247"/>
      <c r="G113" s="28">
        <f t="shared" ref="G113:J113" si="26">G108+G112</f>
        <v>114.4</v>
      </c>
      <c r="H113" s="28">
        <f t="shared" si="26"/>
        <v>197.8</v>
      </c>
      <c r="I113" s="28">
        <f t="shared" si="26"/>
        <v>11.399999999999999</v>
      </c>
      <c r="J113" s="28">
        <f t="shared" si="26"/>
        <v>6</v>
      </c>
      <c r="K113" s="232"/>
      <c r="L113" s="232"/>
      <c r="M113" s="232"/>
      <c r="N113" s="232"/>
      <c r="S113" s="75"/>
      <c r="T113" s="75"/>
    </row>
    <row r="114" spans="1:228" ht="0.75" hidden="1" customHeight="1">
      <c r="A114" s="19" t="s">
        <v>12</v>
      </c>
      <c r="B114" s="27" t="s">
        <v>90</v>
      </c>
      <c r="C114" s="232" t="s">
        <v>30</v>
      </c>
      <c r="D114" s="232"/>
      <c r="E114" s="232"/>
      <c r="F114" s="232"/>
      <c r="G114" s="232"/>
      <c r="H114" s="232"/>
      <c r="I114" s="232"/>
      <c r="J114" s="232"/>
      <c r="K114" s="232"/>
      <c r="L114" s="232"/>
      <c r="M114" s="232"/>
      <c r="N114" s="232"/>
    </row>
    <row r="115" spans="1:228" ht="117" hidden="1" customHeight="1">
      <c r="A115" s="275" t="s">
        <v>12</v>
      </c>
      <c r="B115" s="248" t="s">
        <v>90</v>
      </c>
      <c r="C115" s="246" t="s">
        <v>12</v>
      </c>
      <c r="D115" s="244" t="s">
        <v>91</v>
      </c>
      <c r="E115" s="270" t="s">
        <v>111</v>
      </c>
      <c r="F115" s="90" t="s">
        <v>77</v>
      </c>
      <c r="G115" s="49"/>
      <c r="H115" s="49"/>
      <c r="I115" s="22"/>
      <c r="J115" s="22"/>
      <c r="K115" s="116" t="s">
        <v>92</v>
      </c>
      <c r="L115" s="16"/>
      <c r="M115" s="16"/>
      <c r="N115" s="16"/>
    </row>
    <row r="116" spans="1:228" ht="21.75" hidden="1" customHeight="1">
      <c r="A116" s="275"/>
      <c r="B116" s="248"/>
      <c r="C116" s="246"/>
      <c r="D116" s="244"/>
      <c r="E116" s="270"/>
      <c r="F116" s="91" t="s">
        <v>8</v>
      </c>
      <c r="G116" s="35">
        <f t="shared" ref="G116:J116" si="27">SUM(G115:G115)</f>
        <v>0</v>
      </c>
      <c r="H116" s="35">
        <f t="shared" si="27"/>
        <v>0</v>
      </c>
      <c r="I116" s="35">
        <f t="shared" si="27"/>
        <v>0</v>
      </c>
      <c r="J116" s="35">
        <f t="shared" si="27"/>
        <v>0</v>
      </c>
      <c r="K116" s="233"/>
      <c r="L116" s="233"/>
      <c r="M116" s="233"/>
      <c r="N116" s="233"/>
    </row>
    <row r="117" spans="1:228" ht="24.75" hidden="1" customHeight="1">
      <c r="A117" s="19" t="s">
        <v>12</v>
      </c>
      <c r="B117" s="27" t="s">
        <v>29</v>
      </c>
      <c r="C117" s="247" t="s">
        <v>16</v>
      </c>
      <c r="D117" s="247"/>
      <c r="E117" s="247"/>
      <c r="F117" s="247"/>
      <c r="G117" s="28">
        <f t="shared" ref="G117:J117" si="28">G116</f>
        <v>0</v>
      </c>
      <c r="H117" s="28">
        <f t="shared" si="28"/>
        <v>0</v>
      </c>
      <c r="I117" s="28">
        <f t="shared" si="28"/>
        <v>0</v>
      </c>
      <c r="J117" s="28">
        <f t="shared" si="28"/>
        <v>0</v>
      </c>
      <c r="K117" s="232"/>
      <c r="L117" s="232"/>
      <c r="M117" s="232"/>
      <c r="N117" s="232"/>
    </row>
    <row r="118" spans="1:228" ht="24" customHeight="1">
      <c r="A118" s="19" t="s">
        <v>12</v>
      </c>
      <c r="B118" s="245" t="s">
        <v>31</v>
      </c>
      <c r="C118" s="245"/>
      <c r="D118" s="245"/>
      <c r="E118" s="245"/>
      <c r="F118" s="245"/>
      <c r="G118" s="20">
        <f>G37+G113+G105+G91+G74+G66+G51</f>
        <v>5523.9</v>
      </c>
      <c r="H118" s="20">
        <f>H37+H113+H105+H91+H74+H66+H51</f>
        <v>7080.9000000000005</v>
      </c>
      <c r="I118" s="20">
        <f>I37+I113+I105+I91+I74+I66+I51</f>
        <v>5772.5</v>
      </c>
      <c r="J118" s="20">
        <f>J37+J113+J105+J91+J74+J66+J51</f>
        <v>4509</v>
      </c>
      <c r="K118" s="342"/>
      <c r="L118" s="342"/>
      <c r="M118" s="342"/>
      <c r="N118" s="342"/>
      <c r="O118" s="52"/>
      <c r="P118" s="52"/>
      <c r="Q118" s="52"/>
    </row>
    <row r="119" spans="1:228" ht="24.75" customHeight="1">
      <c r="A119" s="38" t="s">
        <v>17</v>
      </c>
      <c r="B119" s="263" t="s">
        <v>32</v>
      </c>
      <c r="C119" s="264"/>
      <c r="D119" s="264"/>
      <c r="E119" s="264"/>
      <c r="F119" s="264"/>
      <c r="G119" s="264"/>
      <c r="H119" s="264"/>
      <c r="I119" s="264"/>
      <c r="J119" s="264"/>
      <c r="K119" s="264"/>
      <c r="L119" s="264"/>
      <c r="M119" s="264"/>
      <c r="N119" s="265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</row>
    <row r="120" spans="1:228" ht="25.5" customHeight="1">
      <c r="A120" s="19" t="s">
        <v>17</v>
      </c>
      <c r="B120" s="200" t="s">
        <v>17</v>
      </c>
      <c r="C120" s="85" t="s">
        <v>33</v>
      </c>
      <c r="D120" s="85"/>
      <c r="E120" s="85"/>
      <c r="F120" s="103"/>
      <c r="G120" s="85"/>
      <c r="H120" s="85"/>
      <c r="I120" s="85"/>
      <c r="J120" s="85"/>
      <c r="K120" s="117"/>
      <c r="L120" s="85"/>
      <c r="M120" s="85"/>
      <c r="N120" s="85"/>
      <c r="O120" s="52"/>
      <c r="P120" s="52"/>
      <c r="Q120" s="52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</row>
    <row r="121" spans="1:228" ht="164.25" customHeight="1">
      <c r="A121" s="275" t="s">
        <v>17</v>
      </c>
      <c r="B121" s="248" t="s">
        <v>17</v>
      </c>
      <c r="C121" s="246" t="s">
        <v>12</v>
      </c>
      <c r="D121" s="244" t="s">
        <v>178</v>
      </c>
      <c r="E121" s="231" t="s">
        <v>81</v>
      </c>
      <c r="F121" s="156" t="s">
        <v>14</v>
      </c>
      <c r="G121" s="171">
        <v>6</v>
      </c>
      <c r="H121" s="218">
        <v>1.5</v>
      </c>
      <c r="I121" s="151">
        <v>0</v>
      </c>
      <c r="J121" s="151">
        <v>0</v>
      </c>
      <c r="K121" s="162" t="s">
        <v>185</v>
      </c>
      <c r="L121" s="158">
        <v>90</v>
      </c>
      <c r="M121" s="158"/>
      <c r="N121" s="158"/>
      <c r="O121" s="161"/>
      <c r="P121" s="124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</row>
    <row r="122" spans="1:228" ht="18.75" customHeight="1">
      <c r="A122" s="275"/>
      <c r="B122" s="248"/>
      <c r="C122" s="246"/>
      <c r="D122" s="244"/>
      <c r="E122" s="231"/>
      <c r="F122" s="91" t="s">
        <v>8</v>
      </c>
      <c r="G122" s="35">
        <f t="shared" ref="G122" si="29">SUM(G121)</f>
        <v>6</v>
      </c>
      <c r="H122" s="35">
        <f t="shared" ref="H122:I123" si="30">SUM(H121)</f>
        <v>1.5</v>
      </c>
      <c r="I122" s="35">
        <f t="shared" si="30"/>
        <v>0</v>
      </c>
      <c r="J122" s="35">
        <f t="shared" ref="J122" si="31">SUM(J121)</f>
        <v>0</v>
      </c>
      <c r="K122" s="289"/>
      <c r="L122" s="289"/>
      <c r="M122" s="289"/>
      <c r="N122" s="289"/>
      <c r="O122" s="124"/>
      <c r="P122" s="124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</row>
    <row r="123" spans="1:228" ht="18" customHeight="1">
      <c r="A123" s="19" t="s">
        <v>17</v>
      </c>
      <c r="B123" s="27" t="s">
        <v>17</v>
      </c>
      <c r="C123" s="247" t="s">
        <v>16</v>
      </c>
      <c r="D123" s="247"/>
      <c r="E123" s="247"/>
      <c r="F123" s="247"/>
      <c r="G123" s="28">
        <f t="shared" ref="G123" si="32">SUM(G122)</f>
        <v>6</v>
      </c>
      <c r="H123" s="28">
        <f t="shared" si="30"/>
        <v>1.5</v>
      </c>
      <c r="I123" s="28">
        <f t="shared" si="30"/>
        <v>0</v>
      </c>
      <c r="J123" s="28">
        <f t="shared" ref="J123" si="33">SUM(J122)</f>
        <v>0</v>
      </c>
      <c r="K123" s="232"/>
      <c r="L123" s="232"/>
      <c r="M123" s="232"/>
      <c r="N123" s="232"/>
      <c r="O123" s="124"/>
      <c r="P123" s="124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</row>
    <row r="124" spans="1:228" ht="22.5" customHeight="1">
      <c r="A124" s="19" t="s">
        <v>17</v>
      </c>
      <c r="B124" s="200" t="s">
        <v>19</v>
      </c>
      <c r="C124" s="232" t="s">
        <v>34</v>
      </c>
      <c r="D124" s="232"/>
      <c r="E124" s="232"/>
      <c r="F124" s="232"/>
      <c r="G124" s="232"/>
      <c r="H124" s="232"/>
      <c r="I124" s="232"/>
      <c r="J124" s="232"/>
      <c r="K124" s="232"/>
      <c r="L124" s="232"/>
      <c r="M124" s="232"/>
      <c r="N124" s="232"/>
      <c r="O124" s="124"/>
      <c r="P124" s="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</row>
    <row r="125" spans="1:228" ht="95.25" customHeight="1">
      <c r="A125" s="275" t="s">
        <v>17</v>
      </c>
      <c r="B125" s="248" t="s">
        <v>19</v>
      </c>
      <c r="C125" s="246" t="s">
        <v>12</v>
      </c>
      <c r="D125" s="269" t="s">
        <v>184</v>
      </c>
      <c r="E125" s="231" t="s">
        <v>81</v>
      </c>
      <c r="F125" s="156" t="s">
        <v>14</v>
      </c>
      <c r="G125" s="170">
        <f>9+5</f>
        <v>14</v>
      </c>
      <c r="H125" s="222">
        <v>21.5</v>
      </c>
      <c r="I125" s="151">
        <v>36</v>
      </c>
      <c r="J125" s="151">
        <v>36</v>
      </c>
      <c r="K125" s="115" t="s">
        <v>158</v>
      </c>
      <c r="L125" s="122" t="s">
        <v>124</v>
      </c>
      <c r="M125" s="121" t="s">
        <v>124</v>
      </c>
      <c r="N125" s="121" t="s">
        <v>124</v>
      </c>
      <c r="O125" s="161"/>
      <c r="P125" s="124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</row>
    <row r="126" spans="1:228" ht="24.75" customHeight="1">
      <c r="A126" s="275"/>
      <c r="B126" s="248"/>
      <c r="C126" s="246"/>
      <c r="D126" s="269"/>
      <c r="E126" s="231"/>
      <c r="F126" s="91" t="s">
        <v>8</v>
      </c>
      <c r="G126" s="35">
        <f t="shared" ref="G126" si="34">SUM(G125)</f>
        <v>14</v>
      </c>
      <c r="H126" s="35">
        <f>SUM(H125)</f>
        <v>21.5</v>
      </c>
      <c r="I126" s="35">
        <f t="shared" ref="H126:I127" si="35">SUM(I125)</f>
        <v>36</v>
      </c>
      <c r="J126" s="35">
        <f t="shared" ref="J126" si="36">SUM(J125)</f>
        <v>36</v>
      </c>
      <c r="K126" s="238"/>
      <c r="L126" s="238"/>
      <c r="M126" s="238"/>
      <c r="N126" s="238"/>
      <c r="O126" s="124"/>
      <c r="P126" s="124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</row>
    <row r="127" spans="1:228" ht="20.25" customHeight="1">
      <c r="A127" s="19" t="s">
        <v>17</v>
      </c>
      <c r="B127" s="153" t="s">
        <v>19</v>
      </c>
      <c r="C127" s="247" t="s">
        <v>16</v>
      </c>
      <c r="D127" s="247"/>
      <c r="E127" s="247"/>
      <c r="F127" s="247"/>
      <c r="G127" s="28">
        <f t="shared" ref="G127" si="37">SUM(G126)</f>
        <v>14</v>
      </c>
      <c r="H127" s="28">
        <f t="shared" si="35"/>
        <v>21.5</v>
      </c>
      <c r="I127" s="28">
        <f t="shared" si="35"/>
        <v>36</v>
      </c>
      <c r="J127" s="28">
        <f t="shared" ref="J127" si="38">SUM(J126)</f>
        <v>36</v>
      </c>
      <c r="K127" s="232"/>
      <c r="L127" s="232"/>
      <c r="M127" s="232"/>
      <c r="N127" s="232"/>
      <c r="O127" s="124"/>
      <c r="P127" s="124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</row>
    <row r="128" spans="1:228" ht="18.75" customHeight="1">
      <c r="A128" s="19" t="s">
        <v>17</v>
      </c>
      <c r="B128" s="153" t="s">
        <v>15</v>
      </c>
      <c r="C128" s="232" t="s">
        <v>35</v>
      </c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124"/>
      <c r="P128" s="124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</row>
    <row r="129" spans="1:228" ht="82.5" customHeight="1">
      <c r="A129" s="275" t="s">
        <v>17</v>
      </c>
      <c r="B129" s="248" t="s">
        <v>15</v>
      </c>
      <c r="C129" s="246" t="s">
        <v>12</v>
      </c>
      <c r="D129" s="244" t="s">
        <v>59</v>
      </c>
      <c r="E129" s="231" t="s">
        <v>81</v>
      </c>
      <c r="F129" s="104" t="s">
        <v>14</v>
      </c>
      <c r="G129" s="39">
        <v>5</v>
      </c>
      <c r="H129" s="127"/>
      <c r="I129" s="51"/>
      <c r="J129" s="51"/>
      <c r="K129" s="118"/>
      <c r="L129" s="239"/>
      <c r="M129" s="240"/>
      <c r="N129" s="241"/>
      <c r="O129" s="161"/>
      <c r="P129" s="124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</row>
    <row r="130" spans="1:228" ht="20.25" customHeight="1">
      <c r="A130" s="275"/>
      <c r="B130" s="248"/>
      <c r="C130" s="246"/>
      <c r="D130" s="244"/>
      <c r="E130" s="231"/>
      <c r="F130" s="91" t="s">
        <v>8</v>
      </c>
      <c r="G130" s="35">
        <f t="shared" ref="G130" si="39">SUM(G129)</f>
        <v>5</v>
      </c>
      <c r="H130" s="35">
        <f t="shared" ref="H130:I131" si="40">SUM(H129)</f>
        <v>0</v>
      </c>
      <c r="I130" s="35">
        <f t="shared" si="40"/>
        <v>0</v>
      </c>
      <c r="J130" s="35">
        <f t="shared" ref="J130" si="41">SUM(J129)</f>
        <v>0</v>
      </c>
      <c r="K130" s="238"/>
      <c r="L130" s="238"/>
      <c r="M130" s="238"/>
      <c r="N130" s="238"/>
      <c r="O130" s="124"/>
      <c r="P130" s="124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</row>
    <row r="131" spans="1:228" ht="19.5" customHeight="1">
      <c r="A131" s="19" t="s">
        <v>17</v>
      </c>
      <c r="B131" s="153" t="s">
        <v>15</v>
      </c>
      <c r="C131" s="247" t="s">
        <v>16</v>
      </c>
      <c r="D131" s="247"/>
      <c r="E131" s="247"/>
      <c r="F131" s="247"/>
      <c r="G131" s="28">
        <f t="shared" ref="G131" si="42">SUM(G130)</f>
        <v>5</v>
      </c>
      <c r="H131" s="28">
        <f t="shared" si="40"/>
        <v>0</v>
      </c>
      <c r="I131" s="28">
        <f t="shared" si="40"/>
        <v>0</v>
      </c>
      <c r="J131" s="28">
        <f t="shared" ref="J131" si="43">SUM(J130)</f>
        <v>0</v>
      </c>
      <c r="K131" s="232"/>
      <c r="L131" s="232"/>
      <c r="M131" s="232"/>
      <c r="N131" s="232"/>
      <c r="O131" s="124"/>
      <c r="P131" s="124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</row>
    <row r="132" spans="1:228" ht="18" customHeight="1">
      <c r="A132" s="19" t="s">
        <v>17</v>
      </c>
      <c r="B132" s="155" t="s">
        <v>21</v>
      </c>
      <c r="C132" s="232" t="s">
        <v>36</v>
      </c>
      <c r="D132" s="232"/>
      <c r="E132" s="232"/>
      <c r="F132" s="232"/>
      <c r="G132" s="232"/>
      <c r="H132" s="232"/>
      <c r="I132" s="232"/>
      <c r="J132" s="232"/>
      <c r="K132" s="232"/>
      <c r="L132" s="232"/>
      <c r="M132" s="232"/>
      <c r="N132" s="232"/>
      <c r="O132" s="124"/>
      <c r="P132" s="124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</row>
    <row r="133" spans="1:228" ht="81.75" customHeight="1">
      <c r="A133" s="285" t="s">
        <v>17</v>
      </c>
      <c r="B133" s="248" t="s">
        <v>21</v>
      </c>
      <c r="C133" s="246" t="s">
        <v>12</v>
      </c>
      <c r="D133" s="244" t="s">
        <v>37</v>
      </c>
      <c r="E133" s="231" t="s">
        <v>81</v>
      </c>
      <c r="F133" s="104" t="s">
        <v>14</v>
      </c>
      <c r="G133" s="39">
        <v>0.3</v>
      </c>
      <c r="H133" s="127"/>
      <c r="I133" s="51"/>
      <c r="J133" s="51"/>
      <c r="K133" s="118" t="s">
        <v>125</v>
      </c>
      <c r="L133" s="239"/>
      <c r="M133" s="240"/>
      <c r="N133" s="241"/>
      <c r="O133" s="161"/>
      <c r="P133" s="124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</row>
    <row r="134" spans="1:228" ht="22.5" customHeight="1">
      <c r="A134" s="286"/>
      <c r="B134" s="248"/>
      <c r="C134" s="246"/>
      <c r="D134" s="244"/>
      <c r="E134" s="231"/>
      <c r="F134" s="91" t="s">
        <v>8</v>
      </c>
      <c r="G134" s="35">
        <f t="shared" ref="G134" si="44">SUM(G133)</f>
        <v>0.3</v>
      </c>
      <c r="H134" s="35">
        <f t="shared" ref="H134:I135" si="45">SUM(H133)</f>
        <v>0</v>
      </c>
      <c r="I134" s="35">
        <f t="shared" si="45"/>
        <v>0</v>
      </c>
      <c r="J134" s="35">
        <f t="shared" ref="J134" si="46">SUM(J133)</f>
        <v>0</v>
      </c>
      <c r="K134" s="238"/>
      <c r="L134" s="238"/>
      <c r="M134" s="238"/>
      <c r="N134" s="238"/>
      <c r="O134" s="124"/>
      <c r="P134" s="12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</row>
    <row r="135" spans="1:228" ht="18" customHeight="1">
      <c r="A135" s="19" t="s">
        <v>17</v>
      </c>
      <c r="B135" s="153" t="s">
        <v>21</v>
      </c>
      <c r="C135" s="247" t="s">
        <v>16</v>
      </c>
      <c r="D135" s="247"/>
      <c r="E135" s="247"/>
      <c r="F135" s="247"/>
      <c r="G135" s="28">
        <f t="shared" ref="G135" si="47">SUM(G134)</f>
        <v>0.3</v>
      </c>
      <c r="H135" s="28">
        <f t="shared" si="45"/>
        <v>0</v>
      </c>
      <c r="I135" s="28">
        <f t="shared" si="45"/>
        <v>0</v>
      </c>
      <c r="J135" s="28">
        <f t="shared" ref="J135" si="48">SUM(J134)</f>
        <v>0</v>
      </c>
      <c r="K135" s="232"/>
      <c r="L135" s="232"/>
      <c r="M135" s="232"/>
      <c r="N135" s="232"/>
      <c r="O135" s="124"/>
      <c r="P135" s="124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</row>
    <row r="136" spans="1:228" ht="16.5" customHeight="1">
      <c r="A136" s="19" t="s">
        <v>17</v>
      </c>
      <c r="B136" s="245" t="s">
        <v>31</v>
      </c>
      <c r="C136" s="245"/>
      <c r="D136" s="245"/>
      <c r="E136" s="245"/>
      <c r="F136" s="245"/>
      <c r="G136" s="20">
        <f t="shared" ref="G136:J136" si="49">SUM(G123+G127+G131+G135)</f>
        <v>25.3</v>
      </c>
      <c r="H136" s="20">
        <f t="shared" si="49"/>
        <v>23</v>
      </c>
      <c r="I136" s="20">
        <f t="shared" si="49"/>
        <v>36</v>
      </c>
      <c r="J136" s="20">
        <f t="shared" si="49"/>
        <v>36</v>
      </c>
      <c r="K136" s="343"/>
      <c r="L136" s="343"/>
      <c r="M136" s="343"/>
      <c r="N136" s="343"/>
      <c r="O136" s="124"/>
      <c r="P136" s="124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</row>
    <row r="137" spans="1:228" ht="18" customHeight="1">
      <c r="A137" s="31" t="s">
        <v>19</v>
      </c>
      <c r="B137" s="249" t="s">
        <v>38</v>
      </c>
      <c r="C137" s="249"/>
      <c r="D137" s="249"/>
      <c r="E137" s="249"/>
      <c r="F137" s="249"/>
      <c r="G137" s="32">
        <f t="shared" ref="G137:J137" si="50">G136+G118</f>
        <v>5549.2</v>
      </c>
      <c r="H137" s="32">
        <f t="shared" si="50"/>
        <v>7103.9000000000005</v>
      </c>
      <c r="I137" s="32">
        <f t="shared" si="50"/>
        <v>5808.5</v>
      </c>
      <c r="J137" s="32">
        <f t="shared" si="50"/>
        <v>4545</v>
      </c>
      <c r="K137" s="237"/>
      <c r="L137" s="237"/>
      <c r="M137" s="237"/>
      <c r="N137" s="237"/>
      <c r="O137" s="124"/>
      <c r="P137" s="124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</row>
    <row r="138" spans="1:228" s="123" customFormat="1" ht="20.25" hidden="1" customHeight="1">
      <c r="A138" s="131"/>
      <c r="B138" s="132"/>
      <c r="C138" s="132"/>
      <c r="D138" s="132"/>
      <c r="E138" s="135" t="s">
        <v>120</v>
      </c>
      <c r="F138" s="132"/>
      <c r="G138" s="133">
        <f>SUM(G29,G39,G42,G44,G47,G49,G53,G55,G57,G83,G85,G93,G95,G97,G100,G103,G107,G77)</f>
        <v>220</v>
      </c>
      <c r="H138" s="133">
        <f>SUM(H29,H39,H42,H44,H47,H49,H53,H55,H57,H83,H85,H93,H95,H97,H100,H103,H107,H77)</f>
        <v>191.99999999999997</v>
      </c>
      <c r="I138" s="133">
        <f>SUM(I29,I39,I42,I44,I47,I49,I53,I55,I57,I83,I85,I93,I95,I97,I100,I103,I107,I77)</f>
        <v>346.6</v>
      </c>
      <c r="J138" s="133">
        <f>SUM(J29,J39,J42,J44,J47,J49,J53,J55,J57,J83,J85,J93,J95,J97,J100,J103,J107,J77)</f>
        <v>272.60000000000002</v>
      </c>
      <c r="K138" s="140"/>
      <c r="L138" s="148"/>
      <c r="M138" s="134"/>
      <c r="N138" s="134"/>
      <c r="O138" s="124"/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  <c r="AJ138" s="124"/>
      <c r="AK138" s="124"/>
      <c r="AL138" s="124"/>
      <c r="AM138" s="124"/>
      <c r="AN138" s="124"/>
      <c r="AO138" s="124"/>
      <c r="AP138" s="124"/>
      <c r="AQ138" s="124"/>
      <c r="AR138" s="124"/>
      <c r="AS138" s="124"/>
      <c r="AT138" s="124"/>
      <c r="AU138" s="124"/>
      <c r="AV138" s="124"/>
      <c r="AW138" s="124"/>
      <c r="AX138" s="124"/>
      <c r="AY138" s="124"/>
      <c r="AZ138" s="124"/>
      <c r="BA138" s="124"/>
      <c r="BB138" s="124"/>
      <c r="BC138" s="124"/>
      <c r="BD138" s="124"/>
      <c r="BE138" s="124"/>
      <c r="BF138" s="124"/>
      <c r="BG138" s="124"/>
      <c r="BH138" s="124"/>
      <c r="BI138" s="124"/>
      <c r="BJ138" s="124"/>
      <c r="BK138" s="124"/>
      <c r="BL138" s="124"/>
      <c r="BM138" s="124"/>
      <c r="BN138" s="124"/>
      <c r="BO138" s="124"/>
      <c r="BP138" s="124"/>
      <c r="BQ138" s="124"/>
      <c r="BR138" s="124"/>
      <c r="BS138" s="124"/>
      <c r="BT138" s="124"/>
      <c r="BU138" s="124"/>
      <c r="BV138" s="124"/>
      <c r="BW138" s="124"/>
      <c r="BX138" s="124"/>
      <c r="BY138" s="124"/>
      <c r="BZ138" s="124"/>
      <c r="CA138" s="124"/>
      <c r="CB138" s="124"/>
      <c r="CC138" s="124"/>
      <c r="CD138" s="124"/>
      <c r="CE138" s="124"/>
      <c r="CF138" s="124"/>
      <c r="CG138" s="124"/>
      <c r="CH138" s="124"/>
      <c r="CI138" s="124"/>
      <c r="CJ138" s="124"/>
      <c r="CK138" s="124"/>
      <c r="CL138" s="124"/>
      <c r="CM138" s="124"/>
      <c r="CN138" s="124"/>
      <c r="CO138" s="124"/>
      <c r="CP138" s="124"/>
      <c r="CQ138" s="124"/>
      <c r="CR138" s="124"/>
      <c r="CS138" s="124"/>
      <c r="CT138" s="124"/>
      <c r="CU138" s="124"/>
      <c r="CV138" s="124"/>
      <c r="CW138" s="124"/>
      <c r="CX138" s="124"/>
      <c r="CY138" s="124"/>
      <c r="CZ138" s="124"/>
      <c r="DA138" s="124"/>
      <c r="DB138" s="124"/>
      <c r="DC138" s="124"/>
      <c r="DD138" s="124"/>
      <c r="DE138" s="124"/>
      <c r="DF138" s="124"/>
      <c r="DG138" s="124"/>
      <c r="DH138" s="124"/>
      <c r="DI138" s="124"/>
      <c r="DJ138" s="124"/>
      <c r="DK138" s="124"/>
      <c r="DL138" s="124"/>
      <c r="DM138" s="124"/>
      <c r="DN138" s="124"/>
      <c r="DO138" s="124"/>
      <c r="DP138" s="124"/>
      <c r="DQ138" s="124"/>
      <c r="DR138" s="124"/>
      <c r="DS138" s="124"/>
      <c r="DT138" s="124"/>
      <c r="DU138" s="124"/>
      <c r="DV138" s="124"/>
      <c r="DW138" s="124"/>
      <c r="DX138" s="124"/>
      <c r="DY138" s="124"/>
      <c r="DZ138" s="124"/>
      <c r="EA138" s="124"/>
      <c r="EB138" s="124"/>
      <c r="EC138" s="124"/>
      <c r="ED138" s="124"/>
      <c r="EE138" s="124"/>
      <c r="EF138" s="124"/>
      <c r="EG138" s="124"/>
      <c r="EH138" s="124"/>
      <c r="EI138" s="124"/>
      <c r="EJ138" s="124"/>
      <c r="EK138" s="124"/>
      <c r="EL138" s="124"/>
      <c r="EM138" s="124"/>
      <c r="EN138" s="124"/>
      <c r="EO138" s="124"/>
      <c r="EP138" s="124"/>
      <c r="EQ138" s="124"/>
      <c r="ER138" s="124"/>
      <c r="ES138" s="124"/>
      <c r="ET138" s="124"/>
      <c r="EU138" s="124"/>
      <c r="EV138" s="124"/>
      <c r="EW138" s="124"/>
      <c r="EX138" s="124"/>
      <c r="EY138" s="124"/>
      <c r="EZ138" s="124"/>
      <c r="FA138" s="124"/>
      <c r="FB138" s="124"/>
      <c r="FC138" s="124"/>
      <c r="FD138" s="124"/>
      <c r="FE138" s="124"/>
      <c r="FF138" s="124"/>
      <c r="FG138" s="124"/>
      <c r="FH138" s="124"/>
      <c r="FI138" s="124"/>
      <c r="FJ138" s="124"/>
      <c r="FK138" s="124"/>
      <c r="FL138" s="124"/>
      <c r="FM138" s="124"/>
      <c r="FN138" s="124"/>
      <c r="FO138" s="124"/>
      <c r="FP138" s="124"/>
      <c r="FQ138" s="124"/>
      <c r="FR138" s="124"/>
      <c r="FS138" s="124"/>
      <c r="FT138" s="124"/>
      <c r="FU138" s="124"/>
      <c r="FV138" s="124"/>
      <c r="FW138" s="124"/>
    </row>
    <row r="139" spans="1:228" ht="21" hidden="1" customHeight="1">
      <c r="A139" s="12"/>
      <c r="B139" s="12"/>
      <c r="C139" s="12"/>
      <c r="D139" s="12"/>
      <c r="E139" s="12"/>
      <c r="F139" s="137" t="s">
        <v>14</v>
      </c>
      <c r="G139" s="138">
        <f>SUM(G24+G29+G32+G39+G42+G44+G47+G49+G53+G55+G57+G59+G63+G68+G76+G77+G83+G85+G89+G93+G95+G97+G100+G103+G107+G109+G121+G125+G129+G133)</f>
        <v>3229.6</v>
      </c>
      <c r="H139" s="138">
        <f t="shared" ref="H139:J139" si="51">SUM(H24+H29+H32+H39+H42+H44+H47+H49+H53+H55+H57+H59+H63+H68+H76+H77+H83+H85+H89+H93+H95+H97+H100+H103+H107+H109+H121+H125+H129+H133)</f>
        <v>3748.2999999999993</v>
      </c>
      <c r="I139" s="138">
        <f t="shared" si="51"/>
        <v>3733.9999999999995</v>
      </c>
      <c r="J139" s="138">
        <f t="shared" si="51"/>
        <v>3680.9</v>
      </c>
      <c r="L139" s="12"/>
      <c r="M139" s="12"/>
      <c r="N139" s="12"/>
      <c r="O139" s="124"/>
      <c r="P139" s="124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</row>
    <row r="140" spans="1:228" ht="23.25" hidden="1" customHeight="1">
      <c r="A140" s="12"/>
      <c r="B140" s="12"/>
      <c r="C140" s="12"/>
      <c r="D140" s="12"/>
      <c r="E140" s="12"/>
      <c r="F140" s="136" t="s">
        <v>89</v>
      </c>
      <c r="G140" s="129">
        <f>SUM(G25+G45+G60+G70+G78+G87+G110)</f>
        <v>983</v>
      </c>
      <c r="H140" s="129">
        <f t="shared" ref="H140:J140" si="52">SUM(H25+H45+H60+H70+H78+H87+H110)</f>
        <v>1172.0000000000002</v>
      </c>
      <c r="I140" s="129">
        <f t="shared" si="52"/>
        <v>275.7</v>
      </c>
      <c r="J140" s="129">
        <f t="shared" si="52"/>
        <v>58.8</v>
      </c>
      <c r="L140" s="12"/>
      <c r="M140" s="12"/>
      <c r="N140" s="12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</row>
    <row r="141" spans="1:228" ht="25.5" hidden="1" customHeight="1">
      <c r="A141" s="12"/>
      <c r="B141" s="12"/>
      <c r="C141" s="12"/>
      <c r="D141" s="12"/>
      <c r="E141" s="12"/>
      <c r="F141" s="105" t="s">
        <v>58</v>
      </c>
      <c r="G141" s="53">
        <f>SUM(G26+G30+G80+G64+G71)</f>
        <v>5.8</v>
      </c>
      <c r="H141" s="53">
        <f t="shared" ref="H141:J141" si="53">SUM(H26+H30+H80+H64+H71)</f>
        <v>100.1</v>
      </c>
      <c r="I141" s="53">
        <f t="shared" si="53"/>
        <v>117.4</v>
      </c>
      <c r="J141" s="53">
        <f t="shared" si="53"/>
        <v>0</v>
      </c>
      <c r="L141" s="12"/>
      <c r="M141" s="12"/>
      <c r="N141" s="12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</row>
    <row r="142" spans="1:228" ht="28.5" hidden="1" customHeight="1">
      <c r="A142" s="12"/>
      <c r="B142" s="12"/>
      <c r="C142" s="12"/>
      <c r="D142" s="12"/>
      <c r="E142" s="12"/>
      <c r="F142" s="105" t="s">
        <v>105</v>
      </c>
      <c r="G142" s="53">
        <f>G81</f>
        <v>2.5</v>
      </c>
      <c r="H142" s="53">
        <f t="shared" ref="H142:J142" si="54">H81</f>
        <v>2.5</v>
      </c>
      <c r="I142" s="53">
        <f t="shared" si="54"/>
        <v>2.6</v>
      </c>
      <c r="J142" s="53">
        <f t="shared" si="54"/>
        <v>2.8</v>
      </c>
      <c r="L142" s="12"/>
      <c r="M142" s="12"/>
      <c r="N142" s="1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</row>
    <row r="143" spans="1:228" ht="24" hidden="1" customHeight="1">
      <c r="A143" s="12"/>
      <c r="B143" s="12"/>
      <c r="C143" s="12"/>
      <c r="D143" s="12"/>
      <c r="E143" s="12"/>
      <c r="F143" s="105" t="s">
        <v>106</v>
      </c>
      <c r="G143" s="53">
        <f t="shared" ref="G143:J143" si="55">G79</f>
        <v>3.1</v>
      </c>
      <c r="H143" s="53">
        <f t="shared" si="55"/>
        <v>0</v>
      </c>
      <c r="I143" s="53">
        <f t="shared" si="55"/>
        <v>0</v>
      </c>
      <c r="J143" s="53">
        <f t="shared" si="55"/>
        <v>0</v>
      </c>
      <c r="L143" s="12"/>
      <c r="M143" s="12"/>
      <c r="N143" s="12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</row>
    <row r="144" spans="1:228" ht="22.5" hidden="1" customHeight="1">
      <c r="A144" s="3"/>
      <c r="B144" s="3"/>
      <c r="C144" s="3"/>
      <c r="D144" s="3"/>
      <c r="E144" s="3"/>
      <c r="F144" s="105" t="s">
        <v>23</v>
      </c>
      <c r="G144" s="53">
        <f>SUM(G61+G69+G88+G111)</f>
        <v>1325.2</v>
      </c>
      <c r="H144" s="53">
        <f t="shared" ref="H144:J144" si="56">SUM(H61+H69+H88+H111)</f>
        <v>707</v>
      </c>
      <c r="I144" s="53">
        <f t="shared" si="56"/>
        <v>1678.8</v>
      </c>
      <c r="J144" s="53">
        <f t="shared" si="56"/>
        <v>802.5</v>
      </c>
      <c r="L144" s="3"/>
      <c r="M144" s="3"/>
      <c r="N144" s="3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</row>
    <row r="145" spans="1:228" s="202" customFormat="1" ht="22.5" hidden="1" customHeight="1">
      <c r="A145" s="3"/>
      <c r="B145" s="3"/>
      <c r="C145" s="3"/>
      <c r="D145" s="3"/>
      <c r="E145" s="3"/>
      <c r="F145" s="105" t="s">
        <v>197</v>
      </c>
      <c r="G145" s="53">
        <f>SUM(G35)</f>
        <v>0</v>
      </c>
      <c r="H145" s="53">
        <f t="shared" ref="H145:J145" si="57">SUM(H35)</f>
        <v>1374</v>
      </c>
      <c r="I145" s="53">
        <f t="shared" si="57"/>
        <v>0</v>
      </c>
      <c r="J145" s="53">
        <f t="shared" si="57"/>
        <v>0</v>
      </c>
      <c r="K145" s="125"/>
      <c r="L145" s="3"/>
      <c r="M145" s="3"/>
      <c r="N145" s="3"/>
      <c r="O145" s="203"/>
      <c r="P145" s="203"/>
      <c r="Q145" s="203"/>
      <c r="R145" s="203"/>
      <c r="S145" s="203"/>
      <c r="T145" s="203"/>
      <c r="U145" s="203"/>
      <c r="V145" s="203"/>
      <c r="W145" s="203"/>
      <c r="X145" s="203"/>
      <c r="Y145" s="203"/>
      <c r="Z145" s="203"/>
      <c r="AA145" s="203"/>
      <c r="AB145" s="203"/>
      <c r="AC145" s="203"/>
      <c r="AD145" s="203"/>
      <c r="AE145" s="203"/>
      <c r="AF145" s="203"/>
      <c r="AG145" s="203"/>
      <c r="AH145" s="203"/>
      <c r="AI145" s="203"/>
      <c r="AJ145" s="203"/>
      <c r="AK145" s="203"/>
      <c r="AL145" s="203"/>
      <c r="AM145" s="203"/>
      <c r="AN145" s="203"/>
      <c r="AO145" s="203"/>
      <c r="AP145" s="203"/>
      <c r="AQ145" s="203"/>
      <c r="AR145" s="203"/>
      <c r="AS145" s="203"/>
      <c r="AT145" s="203"/>
      <c r="AU145" s="203"/>
      <c r="AV145" s="203"/>
      <c r="AW145" s="203"/>
      <c r="AX145" s="203"/>
      <c r="AY145" s="203"/>
      <c r="AZ145" s="203"/>
      <c r="BA145" s="203"/>
      <c r="BB145" s="203"/>
      <c r="BC145" s="203"/>
      <c r="BD145" s="203"/>
      <c r="BE145" s="203"/>
      <c r="BF145" s="203"/>
      <c r="BG145" s="203"/>
      <c r="BH145" s="203"/>
      <c r="BI145" s="203"/>
      <c r="BJ145" s="203"/>
      <c r="BK145" s="203"/>
      <c r="BL145" s="203"/>
      <c r="BM145" s="203"/>
      <c r="BN145" s="203"/>
      <c r="BO145" s="203"/>
      <c r="BP145" s="203"/>
      <c r="BQ145" s="203"/>
      <c r="BR145" s="203"/>
      <c r="BS145" s="203"/>
      <c r="BT145" s="203"/>
      <c r="BU145" s="203"/>
      <c r="BV145" s="203"/>
      <c r="BW145" s="203"/>
      <c r="BX145" s="203"/>
      <c r="BY145" s="203"/>
      <c r="BZ145" s="203"/>
      <c r="CA145" s="203"/>
      <c r="CB145" s="203"/>
      <c r="CC145" s="203"/>
      <c r="CD145" s="203"/>
      <c r="CE145" s="203"/>
      <c r="CF145" s="203"/>
      <c r="CG145" s="203"/>
      <c r="CH145" s="203"/>
      <c r="CI145" s="203"/>
      <c r="CJ145" s="203"/>
      <c r="CK145" s="203"/>
      <c r="CL145" s="203"/>
      <c r="CM145" s="203"/>
      <c r="CN145" s="203"/>
      <c r="CO145" s="203"/>
      <c r="CP145" s="203"/>
      <c r="CQ145" s="203"/>
      <c r="CR145" s="203"/>
      <c r="CS145" s="203"/>
      <c r="CT145" s="203"/>
      <c r="CU145" s="203"/>
      <c r="CV145" s="203"/>
      <c r="CW145" s="203"/>
      <c r="CX145" s="203"/>
      <c r="CY145" s="203"/>
      <c r="CZ145" s="203"/>
      <c r="DA145" s="203"/>
      <c r="DB145" s="203"/>
      <c r="DC145" s="203"/>
      <c r="DD145" s="203"/>
      <c r="DE145" s="203"/>
      <c r="DF145" s="203"/>
      <c r="DG145" s="203"/>
      <c r="DH145" s="203"/>
      <c r="DI145" s="203"/>
      <c r="DJ145" s="203"/>
      <c r="DK145" s="203"/>
      <c r="DL145" s="203"/>
      <c r="DM145" s="203"/>
      <c r="DN145" s="203"/>
      <c r="DO145" s="203"/>
      <c r="DP145" s="203"/>
      <c r="DQ145" s="203"/>
      <c r="DR145" s="203"/>
      <c r="DS145" s="203"/>
      <c r="DT145" s="203"/>
      <c r="DU145" s="203"/>
      <c r="DV145" s="203"/>
      <c r="DW145" s="203"/>
      <c r="DX145" s="203"/>
      <c r="DY145" s="203"/>
      <c r="DZ145" s="203"/>
      <c r="EA145" s="203"/>
      <c r="EB145" s="203"/>
      <c r="EC145" s="203"/>
      <c r="ED145" s="203"/>
      <c r="EE145" s="203"/>
      <c r="EF145" s="203"/>
      <c r="EG145" s="203"/>
      <c r="EH145" s="203"/>
      <c r="EI145" s="203"/>
      <c r="EJ145" s="203"/>
      <c r="EK145" s="203"/>
      <c r="EL145" s="203"/>
      <c r="EM145" s="203"/>
      <c r="EN145" s="203"/>
      <c r="EO145" s="203"/>
      <c r="EP145" s="203"/>
      <c r="EQ145" s="203"/>
      <c r="ER145" s="203"/>
      <c r="ES145" s="203"/>
      <c r="ET145" s="203"/>
      <c r="EU145" s="203"/>
      <c r="EV145" s="203"/>
      <c r="EW145" s="203"/>
      <c r="EX145" s="203"/>
      <c r="EY145" s="203"/>
      <c r="EZ145" s="203"/>
      <c r="FA145" s="203"/>
      <c r="FB145" s="203"/>
      <c r="FC145" s="203"/>
      <c r="FD145" s="203"/>
      <c r="FE145" s="203"/>
      <c r="FF145" s="203"/>
      <c r="FG145" s="203"/>
      <c r="FH145" s="203"/>
      <c r="FI145" s="203"/>
      <c r="FJ145" s="203"/>
      <c r="FK145" s="203"/>
      <c r="FL145" s="203"/>
      <c r="FM145" s="203"/>
      <c r="FN145" s="203"/>
      <c r="FO145" s="203"/>
      <c r="FP145" s="203"/>
      <c r="FQ145" s="203"/>
      <c r="FR145" s="203"/>
      <c r="FS145" s="203"/>
      <c r="FT145" s="203"/>
      <c r="FU145" s="203"/>
      <c r="FV145" s="203"/>
      <c r="FW145" s="203"/>
      <c r="FX145" s="203"/>
      <c r="FY145" s="203"/>
      <c r="FZ145" s="203"/>
      <c r="GA145" s="203"/>
      <c r="GB145" s="203"/>
      <c r="GC145" s="203"/>
      <c r="GD145" s="203"/>
      <c r="GE145" s="203"/>
      <c r="GF145" s="203"/>
      <c r="GG145" s="203"/>
      <c r="GH145" s="203"/>
      <c r="GI145" s="203"/>
      <c r="GJ145" s="203"/>
      <c r="GK145" s="203"/>
      <c r="GL145" s="203"/>
      <c r="GM145" s="203"/>
      <c r="GN145" s="203"/>
      <c r="GO145" s="203"/>
      <c r="GP145" s="203"/>
      <c r="GQ145" s="203"/>
      <c r="GR145" s="203"/>
      <c r="GS145" s="203"/>
      <c r="GT145" s="203"/>
      <c r="GU145" s="203"/>
    </row>
    <row r="146" spans="1:228" ht="18.75" hidden="1" customHeight="1">
      <c r="A146" s="3"/>
      <c r="B146" s="3"/>
      <c r="C146" s="3"/>
      <c r="D146" s="3"/>
      <c r="E146" s="3"/>
      <c r="F146" s="106" t="s">
        <v>39</v>
      </c>
      <c r="G146" s="18">
        <f>SUM(G139:G144)</f>
        <v>5549.2000000000007</v>
      </c>
      <c r="H146" s="18">
        <f>SUM(H139:H144)</f>
        <v>5729.9</v>
      </c>
      <c r="I146" s="18">
        <f>SUM(I139:I144)</f>
        <v>5808.5</v>
      </c>
      <c r="J146" s="18">
        <f>SUM(J139:J144)</f>
        <v>4545</v>
      </c>
      <c r="L146" s="3"/>
      <c r="M146" s="3"/>
      <c r="N146" s="3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</row>
    <row r="147" spans="1:228" ht="23.25" customHeight="1">
      <c r="A147" s="3"/>
      <c r="B147" s="3"/>
      <c r="C147" s="3"/>
      <c r="D147" s="3"/>
      <c r="E147" s="3"/>
      <c r="F147" s="107"/>
      <c r="G147" s="54"/>
      <c r="H147" s="54"/>
      <c r="I147" s="54"/>
      <c r="J147" s="54"/>
      <c r="L147" s="3"/>
      <c r="M147" s="3"/>
      <c r="N147" s="3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</row>
    <row r="148" spans="1:228" s="123" customFormat="1" ht="33.75" hidden="1" customHeight="1">
      <c r="A148" s="3"/>
      <c r="B148" s="3"/>
      <c r="C148" s="3"/>
      <c r="D148" s="165"/>
      <c r="E148" s="165"/>
      <c r="I148" s="54"/>
      <c r="J148" s="54"/>
      <c r="K148" s="125"/>
      <c r="L148" s="3"/>
      <c r="M148" s="3"/>
      <c r="N148" s="3"/>
    </row>
    <row r="149" spans="1:228" ht="26.25" customHeight="1">
      <c r="A149" s="55"/>
      <c r="B149" s="55"/>
      <c r="C149" s="55"/>
      <c r="D149" s="287" t="s">
        <v>102</v>
      </c>
      <c r="E149" s="288"/>
      <c r="F149" s="288"/>
      <c r="G149" s="288"/>
      <c r="H149" s="288"/>
      <c r="I149" s="288"/>
      <c r="J149" s="84"/>
      <c r="L149" s="3"/>
      <c r="M149" s="3"/>
      <c r="N149" s="3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</row>
    <row r="150" spans="1:228" ht="20.25" customHeight="1">
      <c r="A150" s="55"/>
      <c r="B150" s="55"/>
      <c r="C150" s="55"/>
      <c r="D150" s="55"/>
      <c r="E150" s="55"/>
      <c r="F150" s="108"/>
      <c r="G150" s="58"/>
      <c r="H150" s="58" t="s">
        <v>60</v>
      </c>
      <c r="I150" s="61"/>
      <c r="J150" s="61"/>
      <c r="L150" s="3"/>
      <c r="M150" s="3"/>
      <c r="N150" s="3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</row>
    <row r="151" spans="1:228" ht="73.5" customHeight="1">
      <c r="A151" s="283" t="s">
        <v>40</v>
      </c>
      <c r="B151" s="284"/>
      <c r="C151" s="284"/>
      <c r="D151" s="284"/>
      <c r="E151" s="284"/>
      <c r="F151" s="109"/>
      <c r="G151" s="166" t="s">
        <v>64</v>
      </c>
      <c r="H151" s="69" t="s">
        <v>129</v>
      </c>
      <c r="I151" s="62" t="s">
        <v>130</v>
      </c>
      <c r="J151" s="62" t="s">
        <v>131</v>
      </c>
      <c r="L151" s="3"/>
      <c r="M151" s="3"/>
      <c r="N151" s="3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</row>
    <row r="152" spans="1:228" ht="26.25" customHeight="1">
      <c r="A152" s="66" t="s">
        <v>41</v>
      </c>
      <c r="B152" s="273" t="s">
        <v>65</v>
      </c>
      <c r="C152" s="273"/>
      <c r="D152" s="273"/>
      <c r="E152" s="273"/>
      <c r="F152" s="110"/>
      <c r="G152" s="63">
        <f>SUM(G153:G163)</f>
        <v>5549.2000000000007</v>
      </c>
      <c r="H152" s="63">
        <f>SUM(H153:H163)</f>
        <v>5729.9</v>
      </c>
      <c r="I152" s="63">
        <f t="shared" ref="I152" si="58">SUM(I153:I163)</f>
        <v>5532.8</v>
      </c>
      <c r="J152" s="63">
        <f t="shared" ref="J152" si="59">SUM(J153:J163)</f>
        <v>4486.2</v>
      </c>
      <c r="L152" s="3"/>
      <c r="M152" s="3"/>
      <c r="N152" s="3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</row>
    <row r="153" spans="1:228" ht="26.25" customHeight="1">
      <c r="A153" s="67" t="s">
        <v>42</v>
      </c>
      <c r="B153" s="266" t="s">
        <v>43</v>
      </c>
      <c r="C153" s="267"/>
      <c r="D153" s="267"/>
      <c r="E153" s="267"/>
      <c r="F153" s="111"/>
      <c r="G153" s="40">
        <f>G139</f>
        <v>3229.6</v>
      </c>
      <c r="H153" s="70">
        <f>H139</f>
        <v>3748.2999999999993</v>
      </c>
      <c r="I153" s="64">
        <f>I139</f>
        <v>3733.9999999999995</v>
      </c>
      <c r="J153" s="64">
        <f>J139</f>
        <v>3680.9</v>
      </c>
      <c r="L153" s="3"/>
      <c r="M153" s="3"/>
      <c r="N153" s="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</row>
    <row r="154" spans="1:228" ht="26.25" customHeight="1">
      <c r="A154" s="56" t="s">
        <v>44</v>
      </c>
      <c r="B154" s="266" t="s">
        <v>66</v>
      </c>
      <c r="C154" s="267"/>
      <c r="D154" s="267"/>
      <c r="E154" s="267"/>
      <c r="F154" s="111"/>
      <c r="G154" s="86"/>
      <c r="H154" s="71"/>
      <c r="I154" s="60"/>
      <c r="J154" s="83"/>
      <c r="L154" s="3"/>
      <c r="M154" s="3"/>
      <c r="N154" s="3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</row>
    <row r="155" spans="1:228" ht="26.25" customHeight="1">
      <c r="A155" s="56" t="s">
        <v>45</v>
      </c>
      <c r="B155" s="266" t="s">
        <v>67</v>
      </c>
      <c r="C155" s="267"/>
      <c r="D155" s="267"/>
      <c r="E155" s="267"/>
      <c r="F155" s="111"/>
      <c r="G155" s="40">
        <f>G140</f>
        <v>983</v>
      </c>
      <c r="H155" s="70">
        <f>H140</f>
        <v>1172.0000000000002</v>
      </c>
      <c r="I155" s="64"/>
      <c r="J155" s="64"/>
      <c r="L155" s="3"/>
      <c r="M155" s="3"/>
      <c r="N155" s="3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</row>
    <row r="156" spans="1:228" ht="26.25" customHeight="1">
      <c r="A156" s="56" t="s">
        <v>46</v>
      </c>
      <c r="B156" s="266" t="s">
        <v>68</v>
      </c>
      <c r="C156" s="267"/>
      <c r="D156" s="267"/>
      <c r="E156" s="267"/>
      <c r="F156" s="111"/>
      <c r="G156" s="86"/>
      <c r="H156" s="71"/>
      <c r="I156" s="60"/>
      <c r="J156" s="83"/>
      <c r="L156" s="3"/>
      <c r="M156" s="3"/>
      <c r="N156" s="3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  <c r="DU156"/>
      <c r="DV156"/>
      <c r="DW156"/>
      <c r="DX156"/>
      <c r="DY156"/>
      <c r="DZ156"/>
      <c r="EA156"/>
      <c r="EB156"/>
      <c r="EC156"/>
      <c r="ED156"/>
      <c r="EE156"/>
      <c r="EF156"/>
      <c r="EG156"/>
      <c r="EH156"/>
      <c r="EI156"/>
      <c r="EJ156"/>
      <c r="EK156"/>
      <c r="EL156"/>
      <c r="EM156"/>
      <c r="EN156"/>
      <c r="EO156"/>
      <c r="EP156"/>
      <c r="EQ156"/>
      <c r="ER156"/>
      <c r="ES156"/>
      <c r="ET156"/>
      <c r="EU156"/>
      <c r="EV156"/>
      <c r="EW156"/>
      <c r="EX156"/>
      <c r="EY156"/>
      <c r="EZ156"/>
      <c r="FA156"/>
      <c r="FB156"/>
      <c r="FC156"/>
      <c r="FD156"/>
      <c r="FE156"/>
      <c r="FF156"/>
      <c r="FG156"/>
      <c r="FH156"/>
      <c r="FI156"/>
      <c r="FJ156"/>
      <c r="FK156"/>
      <c r="FL156"/>
      <c r="FM156"/>
      <c r="FN156"/>
      <c r="FO156"/>
      <c r="FP156"/>
      <c r="FQ156"/>
      <c r="FR156"/>
      <c r="FS156"/>
      <c r="FT156"/>
      <c r="FU156"/>
      <c r="FV156"/>
      <c r="FW156"/>
      <c r="FX156"/>
      <c r="FY156"/>
      <c r="FZ156"/>
      <c r="GA156"/>
      <c r="GB156"/>
      <c r="GC156"/>
      <c r="GD156"/>
      <c r="GE156"/>
      <c r="GF156"/>
      <c r="GG156"/>
      <c r="GH156"/>
      <c r="GI156"/>
      <c r="GJ156"/>
      <c r="GK156"/>
      <c r="GL156"/>
      <c r="GM156"/>
      <c r="GN156"/>
      <c r="GO156"/>
      <c r="GP156"/>
      <c r="GQ156"/>
      <c r="GR156"/>
      <c r="GS156"/>
      <c r="GT156"/>
      <c r="GU156"/>
      <c r="GV156"/>
      <c r="GW156"/>
      <c r="GX156"/>
      <c r="GY156"/>
      <c r="GZ156"/>
      <c r="HA156"/>
      <c r="HB156"/>
      <c r="HC156"/>
      <c r="HD156"/>
      <c r="HE156"/>
      <c r="HF156"/>
      <c r="HG156"/>
      <c r="HH156"/>
      <c r="HI156"/>
      <c r="HJ156"/>
      <c r="HK156"/>
      <c r="HL156"/>
      <c r="HM156"/>
      <c r="HN156"/>
      <c r="HO156"/>
      <c r="HP156"/>
      <c r="HQ156"/>
      <c r="HR156"/>
      <c r="HS156"/>
      <c r="HT156"/>
    </row>
    <row r="157" spans="1:228" ht="26.25" customHeight="1">
      <c r="A157" s="56" t="s">
        <v>47</v>
      </c>
      <c r="B157" s="242" t="s">
        <v>69</v>
      </c>
      <c r="C157" s="243"/>
      <c r="D157" s="243"/>
      <c r="E157" s="243"/>
      <c r="F157" s="111"/>
      <c r="G157" s="40"/>
      <c r="H157" s="70"/>
      <c r="I157" s="64"/>
      <c r="J157" s="64"/>
      <c r="L157" s="3"/>
      <c r="M157" s="3"/>
      <c r="N157" s="3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  <c r="DU157"/>
      <c r="DV157"/>
      <c r="DW157"/>
      <c r="DX157"/>
      <c r="DY157"/>
      <c r="DZ157"/>
      <c r="EA157"/>
      <c r="EB157"/>
      <c r="EC157"/>
      <c r="ED157"/>
      <c r="EE157"/>
      <c r="EF157"/>
      <c r="EG157"/>
      <c r="EH157"/>
      <c r="EI157"/>
      <c r="EJ157"/>
      <c r="EK157"/>
      <c r="EL157"/>
      <c r="EM157"/>
      <c r="EN157"/>
      <c r="EO157"/>
      <c r="EP157"/>
      <c r="EQ157"/>
      <c r="ER157"/>
      <c r="ES157"/>
      <c r="ET157"/>
      <c r="EU157"/>
      <c r="EV157"/>
      <c r="EW157"/>
      <c r="EX157"/>
      <c r="EY157"/>
      <c r="EZ157"/>
      <c r="FA157"/>
      <c r="FB157"/>
      <c r="FC157"/>
      <c r="FD157"/>
      <c r="FE157"/>
      <c r="FF157"/>
      <c r="FG157"/>
      <c r="FH157"/>
      <c r="FI157"/>
      <c r="FJ157"/>
      <c r="FK157"/>
      <c r="FL157"/>
      <c r="FM157"/>
      <c r="FN157"/>
      <c r="FO157"/>
      <c r="FP157"/>
      <c r="FQ157"/>
      <c r="FR157"/>
      <c r="FS157"/>
      <c r="FT157"/>
      <c r="FU157"/>
      <c r="FV157"/>
      <c r="FW157"/>
      <c r="FX157"/>
      <c r="FY157"/>
      <c r="FZ157"/>
      <c r="GA157"/>
      <c r="GB157"/>
      <c r="GC157"/>
      <c r="GD157"/>
      <c r="GE157"/>
      <c r="GF157"/>
      <c r="GG157"/>
      <c r="GH157"/>
      <c r="GI157"/>
      <c r="GJ157"/>
      <c r="GK157"/>
      <c r="GL157"/>
      <c r="GM157"/>
      <c r="GN157"/>
      <c r="GO157"/>
      <c r="GP157"/>
      <c r="GQ157"/>
      <c r="GR157"/>
      <c r="GS157"/>
      <c r="GT157"/>
      <c r="GU157"/>
      <c r="GV157"/>
      <c r="GW157"/>
      <c r="GX157"/>
      <c r="GY157"/>
      <c r="GZ157"/>
      <c r="HA157"/>
      <c r="HB157"/>
      <c r="HC157"/>
      <c r="HD157"/>
      <c r="HE157"/>
      <c r="HF157"/>
      <c r="HG157"/>
      <c r="HH157"/>
      <c r="HI157"/>
      <c r="HJ157"/>
      <c r="HK157"/>
      <c r="HL157"/>
      <c r="HM157"/>
      <c r="HN157"/>
      <c r="HO157"/>
      <c r="HP157"/>
      <c r="HQ157"/>
      <c r="HR157"/>
      <c r="HS157"/>
      <c r="HT157"/>
    </row>
    <row r="158" spans="1:228" ht="26.25" customHeight="1">
      <c r="A158" s="56" t="s">
        <v>48</v>
      </c>
      <c r="B158" s="266" t="s">
        <v>70</v>
      </c>
      <c r="C158" s="267"/>
      <c r="D158" s="267"/>
      <c r="E158" s="267"/>
      <c r="F158" s="111"/>
      <c r="G158" s="40">
        <f>G141</f>
        <v>5.8</v>
      </c>
      <c r="H158" s="70">
        <f>H141</f>
        <v>100.1</v>
      </c>
      <c r="I158" s="64">
        <f>I141</f>
        <v>117.4</v>
      </c>
      <c r="J158" s="64"/>
      <c r="L158" s="3"/>
      <c r="M158" s="3"/>
      <c r="N158" s="3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  <c r="HR158"/>
      <c r="HS158"/>
      <c r="HT158"/>
    </row>
    <row r="159" spans="1:228" ht="26.25" customHeight="1">
      <c r="A159" s="56" t="s">
        <v>49</v>
      </c>
      <c r="B159" s="242" t="s">
        <v>86</v>
      </c>
      <c r="C159" s="243"/>
      <c r="D159" s="243"/>
      <c r="E159" s="243"/>
      <c r="F159" s="111"/>
      <c r="G159" s="86"/>
      <c r="H159" s="71"/>
      <c r="I159" s="60"/>
      <c r="J159" s="83"/>
      <c r="L159" s="3"/>
      <c r="M159" s="3"/>
      <c r="N159" s="3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  <c r="HL159"/>
      <c r="HM159"/>
      <c r="HN159"/>
      <c r="HO159"/>
      <c r="HP159"/>
      <c r="HQ159"/>
      <c r="HR159"/>
      <c r="HS159"/>
      <c r="HT159"/>
    </row>
    <row r="160" spans="1:228" ht="26.25" customHeight="1">
      <c r="A160" s="56" t="s">
        <v>50</v>
      </c>
      <c r="B160" s="266" t="s">
        <v>71</v>
      </c>
      <c r="C160" s="267"/>
      <c r="D160" s="267"/>
      <c r="E160" s="267"/>
      <c r="F160" s="111"/>
      <c r="G160" s="86"/>
      <c r="H160" s="71"/>
      <c r="I160" s="60"/>
      <c r="J160" s="83"/>
      <c r="L160" s="3"/>
      <c r="M160" s="3"/>
      <c r="N160" s="3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</row>
    <row r="161" spans="1:228" ht="26.25" customHeight="1">
      <c r="A161" s="56" t="s">
        <v>51</v>
      </c>
      <c r="B161" s="266" t="s">
        <v>72</v>
      </c>
      <c r="C161" s="267"/>
      <c r="D161" s="267"/>
      <c r="E161" s="267"/>
      <c r="F161" s="111"/>
      <c r="G161" s="40">
        <f>G144</f>
        <v>1325.2</v>
      </c>
      <c r="H161" s="70">
        <f>H144</f>
        <v>707</v>
      </c>
      <c r="I161" s="64">
        <f>I144</f>
        <v>1678.8</v>
      </c>
      <c r="J161" s="64">
        <f>J144</f>
        <v>802.5</v>
      </c>
      <c r="L161" s="3"/>
      <c r="M161" s="3"/>
      <c r="N161" s="3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  <c r="HR161"/>
      <c r="HS161"/>
      <c r="HT161"/>
    </row>
    <row r="162" spans="1:228" ht="26.25" customHeight="1">
      <c r="A162" s="56" t="s">
        <v>73</v>
      </c>
      <c r="B162" s="266" t="s">
        <v>74</v>
      </c>
      <c r="C162" s="267"/>
      <c r="D162" s="267"/>
      <c r="E162" s="267"/>
      <c r="F162" s="111"/>
      <c r="G162" s="40">
        <f>G142</f>
        <v>2.5</v>
      </c>
      <c r="H162" s="70">
        <f>H142</f>
        <v>2.5</v>
      </c>
      <c r="I162" s="64">
        <f>I142</f>
        <v>2.6</v>
      </c>
      <c r="J162" s="64">
        <f>J142</f>
        <v>2.8</v>
      </c>
      <c r="L162" s="3"/>
      <c r="M162" s="3"/>
      <c r="N162" s="3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</row>
    <row r="163" spans="1:228" ht="26.25" customHeight="1">
      <c r="A163" s="56" t="s">
        <v>75</v>
      </c>
      <c r="B163" s="312" t="s">
        <v>76</v>
      </c>
      <c r="C163" s="313"/>
      <c r="D163" s="313"/>
      <c r="E163" s="313"/>
      <c r="F163" s="111"/>
      <c r="G163" s="40">
        <f>G79</f>
        <v>3.1</v>
      </c>
      <c r="H163" s="70"/>
      <c r="I163" s="59"/>
      <c r="J163" s="79"/>
      <c r="L163" s="3"/>
      <c r="M163" s="3"/>
      <c r="N163" s="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  <c r="HR163"/>
      <c r="HS163"/>
      <c r="HT163"/>
    </row>
    <row r="164" spans="1:228" ht="26.25" customHeight="1">
      <c r="A164" s="68" t="s">
        <v>52</v>
      </c>
      <c r="B164" s="271" t="s">
        <v>53</v>
      </c>
      <c r="C164" s="272"/>
      <c r="D164" s="272"/>
      <c r="E164" s="272"/>
      <c r="F164" s="112"/>
      <c r="G164" s="57">
        <f>SUM(G165:G167)</f>
        <v>0</v>
      </c>
      <c r="H164" s="57">
        <f t="shared" ref="H164:J164" si="60">SUM(H165:H167)</f>
        <v>1374</v>
      </c>
      <c r="I164" s="57">
        <f t="shared" si="60"/>
        <v>0</v>
      </c>
      <c r="J164" s="63">
        <f t="shared" si="60"/>
        <v>0</v>
      </c>
      <c r="L164" s="3"/>
      <c r="M164" s="3"/>
      <c r="N164" s="3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  <c r="FO164"/>
      <c r="FP164"/>
      <c r="FQ164"/>
      <c r="FR164"/>
      <c r="FS164"/>
      <c r="FT164"/>
      <c r="FU164"/>
      <c r="FV164"/>
      <c r="FW164"/>
      <c r="FX164"/>
      <c r="FY164"/>
      <c r="FZ164"/>
      <c r="GA164"/>
      <c r="GB164"/>
      <c r="GC164"/>
      <c r="GD164"/>
      <c r="GE164"/>
      <c r="GF164"/>
      <c r="GG164"/>
      <c r="GH164"/>
      <c r="GI164"/>
      <c r="GJ164"/>
      <c r="GK164"/>
      <c r="GL164"/>
      <c r="GM164"/>
      <c r="GN164"/>
      <c r="GO164"/>
      <c r="GP164"/>
      <c r="GQ164"/>
      <c r="GR164"/>
      <c r="GS164"/>
      <c r="GT164"/>
      <c r="GU164"/>
      <c r="GV164"/>
      <c r="GW164"/>
      <c r="GX164"/>
      <c r="GY164"/>
      <c r="GZ164"/>
      <c r="HA164"/>
      <c r="HB164"/>
      <c r="HC164"/>
      <c r="HD164"/>
      <c r="HE164"/>
      <c r="HF164"/>
      <c r="HG164"/>
      <c r="HH164"/>
      <c r="HI164"/>
      <c r="HJ164"/>
      <c r="HK164"/>
      <c r="HL164"/>
      <c r="HM164"/>
      <c r="HN164"/>
      <c r="HO164"/>
      <c r="HP164"/>
      <c r="HQ164"/>
      <c r="HR164"/>
      <c r="HS164"/>
      <c r="HT164"/>
    </row>
    <row r="165" spans="1:228" ht="25.5" customHeight="1">
      <c r="A165" s="83" t="s">
        <v>113</v>
      </c>
      <c r="B165" s="266" t="s">
        <v>114</v>
      </c>
      <c r="C165" s="267"/>
      <c r="D165" s="267"/>
      <c r="E165" s="267"/>
      <c r="F165" s="111"/>
      <c r="G165" s="86"/>
      <c r="H165" s="71"/>
      <c r="I165" s="83"/>
      <c r="J165" s="83"/>
      <c r="K165" s="130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  <c r="FO165"/>
      <c r="FP165"/>
      <c r="FQ165"/>
      <c r="FR165"/>
      <c r="FS165"/>
      <c r="FT165"/>
      <c r="FU165"/>
      <c r="FV165"/>
      <c r="FW165"/>
      <c r="FX165"/>
      <c r="FY165"/>
      <c r="FZ165"/>
      <c r="GA165"/>
      <c r="GB165"/>
      <c r="GC165"/>
      <c r="GD165"/>
      <c r="GE165"/>
      <c r="GF165"/>
      <c r="GG165"/>
      <c r="GH165"/>
      <c r="GI165"/>
      <c r="GJ165"/>
      <c r="GK165"/>
      <c r="GL165"/>
      <c r="GM165"/>
      <c r="GN165"/>
      <c r="GO165"/>
      <c r="GP165"/>
      <c r="GQ165"/>
      <c r="GR165"/>
      <c r="GS165"/>
      <c r="GT165"/>
      <c r="GU165"/>
      <c r="GV165"/>
      <c r="GW165"/>
      <c r="GX165"/>
      <c r="GY165"/>
      <c r="GZ165"/>
      <c r="HA165"/>
      <c r="HB165"/>
      <c r="HC165"/>
      <c r="HD165"/>
      <c r="HE165"/>
      <c r="HF165"/>
      <c r="HG165"/>
      <c r="HH165"/>
      <c r="HI165"/>
      <c r="HJ165"/>
      <c r="HK165"/>
      <c r="HL165"/>
      <c r="HM165"/>
      <c r="HN165"/>
      <c r="HO165"/>
      <c r="HP165"/>
      <c r="HQ165"/>
      <c r="HR165"/>
      <c r="HS165"/>
      <c r="HT165"/>
    </row>
    <row r="166" spans="1:228" ht="21" customHeight="1">
      <c r="A166" s="78" t="s">
        <v>115</v>
      </c>
      <c r="B166" s="312" t="s">
        <v>116</v>
      </c>
      <c r="C166" s="313"/>
      <c r="D166" s="313"/>
      <c r="E166" s="313"/>
      <c r="F166" s="111"/>
      <c r="G166" s="86"/>
      <c r="H166" s="70">
        <f>H145</f>
        <v>1374</v>
      </c>
      <c r="I166" s="83"/>
      <c r="J166" s="83"/>
      <c r="K166" s="130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  <c r="FO166"/>
      <c r="FP166"/>
      <c r="FQ166"/>
      <c r="FR166"/>
      <c r="FS166"/>
      <c r="FT166"/>
      <c r="FU166"/>
      <c r="FV166"/>
      <c r="FW166"/>
      <c r="FX166"/>
      <c r="FY166"/>
      <c r="FZ166"/>
      <c r="GA166"/>
      <c r="GB166"/>
      <c r="GC166"/>
      <c r="GD166"/>
      <c r="GE166"/>
      <c r="GF166"/>
      <c r="GG166"/>
      <c r="GH166"/>
      <c r="GI166"/>
      <c r="GJ166"/>
      <c r="GK166"/>
      <c r="GL166"/>
      <c r="GM166"/>
      <c r="GN166"/>
      <c r="GO166"/>
      <c r="GP166"/>
      <c r="GQ166"/>
      <c r="GR166"/>
      <c r="GS166"/>
      <c r="GT166"/>
      <c r="GU166"/>
      <c r="GV166"/>
      <c r="GW166"/>
      <c r="GX166"/>
      <c r="GY166"/>
      <c r="GZ166"/>
      <c r="HA166"/>
      <c r="HB166"/>
      <c r="HC166"/>
      <c r="HD166"/>
      <c r="HE166"/>
      <c r="HF166"/>
      <c r="HG166"/>
      <c r="HH166"/>
      <c r="HI166"/>
      <c r="HJ166"/>
      <c r="HK166"/>
      <c r="HL166"/>
      <c r="HM166"/>
      <c r="HN166"/>
      <c r="HO166"/>
      <c r="HP166"/>
      <c r="HQ166"/>
      <c r="HR166"/>
      <c r="HS166"/>
      <c r="HT166"/>
    </row>
    <row r="167" spans="1:228" ht="21" customHeight="1">
      <c r="A167" s="78" t="s">
        <v>117</v>
      </c>
      <c r="B167" s="312" t="s">
        <v>118</v>
      </c>
      <c r="C167" s="313"/>
      <c r="D167" s="313"/>
      <c r="E167" s="313"/>
      <c r="F167" s="111"/>
      <c r="G167" s="86"/>
      <c r="H167" s="71"/>
      <c r="I167" s="83"/>
      <c r="J167" s="83"/>
      <c r="K167" s="130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  <c r="GJ167"/>
      <c r="GK167"/>
      <c r="GL167"/>
      <c r="GM167"/>
      <c r="GN167"/>
      <c r="GO167"/>
      <c r="GP167"/>
      <c r="GQ167"/>
      <c r="GR167"/>
      <c r="GS167"/>
      <c r="GT167"/>
      <c r="GU167"/>
      <c r="GV167"/>
      <c r="GW167"/>
      <c r="GX167"/>
      <c r="GY167"/>
      <c r="GZ167"/>
      <c r="HA167"/>
      <c r="HB167"/>
      <c r="HC167"/>
      <c r="HD167"/>
      <c r="HE167"/>
      <c r="HF167"/>
      <c r="HG167"/>
      <c r="HH167"/>
      <c r="HI167"/>
      <c r="HJ167"/>
      <c r="HK167"/>
      <c r="HL167"/>
      <c r="HM167"/>
      <c r="HN167"/>
      <c r="HO167"/>
      <c r="HP167"/>
      <c r="HQ167"/>
      <c r="HR167"/>
      <c r="HS167"/>
      <c r="HT167"/>
    </row>
    <row r="168" spans="1:228" ht="18.75" customHeight="1">
      <c r="A168" s="338" t="s">
        <v>107</v>
      </c>
      <c r="B168" s="339"/>
      <c r="C168" s="339"/>
      <c r="D168" s="339"/>
      <c r="E168" s="339"/>
      <c r="F168" s="113"/>
      <c r="G168" s="65">
        <f>SUM(G152+G164)</f>
        <v>5549.2000000000007</v>
      </c>
      <c r="H168" s="65">
        <f>SUM(H152+H164)</f>
        <v>7103.9</v>
      </c>
      <c r="I168" s="65">
        <f t="shared" ref="I168" si="61">SUM(I152+I164)</f>
        <v>5532.8</v>
      </c>
      <c r="J168" s="65">
        <f t="shared" ref="J168" si="62">SUM(J152+J164)</f>
        <v>4486.2</v>
      </c>
      <c r="L168" s="3"/>
      <c r="M168" s="3"/>
      <c r="N168" s="3"/>
    </row>
    <row r="169" spans="1:228" ht="23.25" customHeight="1">
      <c r="A169" s="3"/>
      <c r="B169" s="3"/>
      <c r="C169" s="3"/>
      <c r="D169" s="3"/>
      <c r="E169" s="5"/>
      <c r="G169" s="73"/>
      <c r="H169" s="73"/>
      <c r="I169" s="73"/>
      <c r="J169" s="73"/>
      <c r="L169" s="3"/>
      <c r="M169" s="3"/>
      <c r="N169" s="3"/>
    </row>
    <row r="170" spans="1:228" ht="36.75" customHeight="1">
      <c r="A170" s="3"/>
      <c r="B170" s="3"/>
      <c r="C170" s="3"/>
      <c r="D170" s="3"/>
      <c r="E170" s="5"/>
      <c r="G170" s="3"/>
      <c r="H170" s="3"/>
      <c r="I170" s="61"/>
      <c r="J170" s="61"/>
      <c r="L170" s="3"/>
      <c r="M170" s="3"/>
      <c r="N170" s="3"/>
    </row>
    <row r="171" spans="1:228" ht="45.75" customHeight="1">
      <c r="A171" s="3"/>
      <c r="B171" s="3"/>
      <c r="C171" s="3"/>
      <c r="D171" s="3"/>
      <c r="E171" s="5"/>
      <c r="G171" s="3"/>
      <c r="H171" s="3"/>
      <c r="I171" s="3"/>
      <c r="J171" s="3"/>
      <c r="L171" s="3"/>
      <c r="M171" s="3"/>
      <c r="N171" s="3"/>
    </row>
    <row r="172" spans="1:228" ht="42.75" customHeight="1">
      <c r="A172" s="3"/>
      <c r="B172" s="3"/>
      <c r="C172" s="3"/>
      <c r="D172" s="3"/>
      <c r="E172" s="5"/>
      <c r="G172" s="3"/>
      <c r="H172" s="3"/>
      <c r="I172" s="3"/>
      <c r="J172" s="3"/>
      <c r="L172" s="3"/>
      <c r="M172" s="3"/>
      <c r="N172" s="3"/>
    </row>
    <row r="173" spans="1:228" ht="39" customHeight="1">
      <c r="A173" s="3"/>
      <c r="B173" s="3"/>
      <c r="C173" s="3"/>
      <c r="D173" s="3"/>
      <c r="E173" s="5"/>
      <c r="G173" s="3"/>
      <c r="H173" s="3"/>
      <c r="I173" s="3"/>
      <c r="J173" s="3"/>
      <c r="L173" s="3"/>
      <c r="M173" s="3"/>
      <c r="N173" s="3"/>
    </row>
    <row r="174" spans="1:228" ht="45.75" customHeight="1">
      <c r="A174" s="3"/>
      <c r="B174" s="3"/>
      <c r="C174" s="3"/>
      <c r="D174" s="3"/>
      <c r="E174" s="5"/>
      <c r="G174" s="3"/>
      <c r="H174" s="3"/>
      <c r="I174" s="3"/>
      <c r="J174" s="3"/>
      <c r="L174" s="3"/>
      <c r="M174" s="3"/>
      <c r="N174" s="3"/>
    </row>
    <row r="175" spans="1:228" ht="48.75" customHeight="1">
      <c r="A175" s="3"/>
      <c r="B175" s="3"/>
      <c r="C175" s="3"/>
      <c r="D175" s="3"/>
      <c r="E175" s="5"/>
      <c r="G175" s="3"/>
      <c r="H175" s="3"/>
      <c r="I175" s="3"/>
      <c r="J175" s="3"/>
      <c r="L175" s="3"/>
      <c r="M175" s="3"/>
      <c r="N175" s="3"/>
    </row>
    <row r="176" spans="1:228" ht="36" customHeight="1">
      <c r="A176" s="3"/>
      <c r="B176" s="3"/>
      <c r="C176" s="3"/>
      <c r="D176" s="3"/>
      <c r="E176" s="5"/>
      <c r="G176" s="3"/>
      <c r="H176" s="3"/>
      <c r="I176" s="3"/>
      <c r="J176" s="3"/>
      <c r="L176" s="3"/>
      <c r="M176" s="3"/>
      <c r="N176" s="3"/>
    </row>
    <row r="177" spans="1:228" ht="48" customHeight="1">
      <c r="A177" s="3"/>
      <c r="B177" s="3"/>
      <c r="C177" s="3"/>
      <c r="D177" s="3"/>
      <c r="E177" s="5"/>
      <c r="G177" s="3"/>
      <c r="H177" s="3"/>
      <c r="I177" s="3"/>
      <c r="J177" s="3"/>
      <c r="L177" s="3"/>
      <c r="M177" s="3"/>
      <c r="N177" s="3"/>
    </row>
    <row r="178" spans="1:228" ht="55.5" customHeight="1">
      <c r="A178" s="3"/>
      <c r="B178" s="3"/>
      <c r="C178" s="3"/>
      <c r="D178" s="3"/>
      <c r="E178" s="5"/>
      <c r="G178" s="3"/>
      <c r="H178" s="3"/>
      <c r="I178" s="3"/>
      <c r="J178" s="3"/>
      <c r="L178" s="3"/>
      <c r="M178" s="3"/>
      <c r="N178" s="3"/>
    </row>
    <row r="179" spans="1:228" ht="42" customHeight="1">
      <c r="A179" s="3"/>
      <c r="B179" s="3"/>
      <c r="C179" s="3"/>
      <c r="D179" s="3"/>
      <c r="E179" s="5"/>
      <c r="G179" s="3"/>
      <c r="H179" s="3"/>
      <c r="I179" s="3"/>
      <c r="J179" s="3"/>
      <c r="L179" s="3"/>
      <c r="M179" s="3"/>
      <c r="N179" s="3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  <c r="GJ179"/>
      <c r="GK179"/>
      <c r="GL179"/>
      <c r="GM179"/>
      <c r="GN179"/>
      <c r="GO179"/>
      <c r="GP179"/>
      <c r="GQ179"/>
      <c r="GR179"/>
      <c r="GS179"/>
      <c r="GT179"/>
      <c r="GU179"/>
      <c r="GV179"/>
      <c r="GW179"/>
      <c r="GX179"/>
      <c r="GY179"/>
      <c r="GZ179"/>
      <c r="HA179"/>
      <c r="HB179"/>
      <c r="HC179"/>
      <c r="HD179"/>
      <c r="HE179"/>
      <c r="HF179"/>
      <c r="HG179"/>
      <c r="HH179"/>
      <c r="HI179"/>
      <c r="HJ179"/>
      <c r="HK179"/>
      <c r="HL179"/>
      <c r="HM179"/>
      <c r="HN179"/>
      <c r="HO179"/>
      <c r="HP179"/>
      <c r="HQ179"/>
      <c r="HR179"/>
      <c r="HS179"/>
      <c r="HT179"/>
    </row>
    <row r="180" spans="1:228" ht="51.75" customHeight="1">
      <c r="A180" s="3"/>
      <c r="B180" s="3"/>
      <c r="C180" s="3"/>
      <c r="D180" s="3"/>
      <c r="E180" s="5"/>
      <c r="G180" s="3"/>
      <c r="H180" s="3"/>
      <c r="I180" s="3"/>
      <c r="J180" s="3"/>
      <c r="L180" s="3"/>
      <c r="M180" s="3"/>
      <c r="N180" s="3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  <c r="FO180"/>
      <c r="FP180"/>
      <c r="FQ180"/>
      <c r="FR180"/>
      <c r="FS180"/>
      <c r="FT180"/>
      <c r="FU180"/>
      <c r="FV180"/>
      <c r="FW180"/>
      <c r="FX180"/>
      <c r="FY180"/>
      <c r="FZ180"/>
      <c r="GA180"/>
      <c r="GB180"/>
      <c r="GC180"/>
      <c r="GD180"/>
      <c r="GE180"/>
      <c r="GF180"/>
      <c r="GG180"/>
      <c r="GH180"/>
      <c r="GI180"/>
      <c r="GJ180"/>
      <c r="GK180"/>
      <c r="GL180"/>
      <c r="GM180"/>
      <c r="GN180"/>
      <c r="GO180"/>
      <c r="GP180"/>
      <c r="GQ180"/>
      <c r="GR180"/>
      <c r="GS180"/>
      <c r="GT180"/>
      <c r="GU180"/>
      <c r="GV180"/>
      <c r="GW180"/>
      <c r="GX180"/>
      <c r="GY180"/>
      <c r="GZ180"/>
      <c r="HA180"/>
      <c r="HB180"/>
      <c r="HC180"/>
      <c r="HD180"/>
      <c r="HE180"/>
      <c r="HF180"/>
      <c r="HG180"/>
      <c r="HH180"/>
      <c r="HI180"/>
      <c r="HJ180"/>
      <c r="HK180"/>
      <c r="HL180"/>
      <c r="HM180"/>
      <c r="HN180"/>
      <c r="HO180"/>
      <c r="HP180"/>
      <c r="HQ180"/>
      <c r="HR180"/>
      <c r="HS180"/>
      <c r="HT180"/>
    </row>
    <row r="181" spans="1:228" ht="48.75" customHeight="1">
      <c r="A181" s="3"/>
      <c r="B181" s="3"/>
      <c r="C181" s="3"/>
      <c r="D181" s="3"/>
      <c r="E181" s="5"/>
      <c r="G181" s="3"/>
      <c r="H181" s="3"/>
      <c r="I181" s="3"/>
      <c r="J181" s="3"/>
      <c r="L181" s="3"/>
      <c r="M181" s="3"/>
      <c r="N181" s="3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  <c r="FO181"/>
      <c r="FP181"/>
      <c r="FQ181"/>
      <c r="FR181"/>
      <c r="FS181"/>
      <c r="FT181"/>
      <c r="FU181"/>
      <c r="FV181"/>
      <c r="FW181"/>
      <c r="FX181"/>
      <c r="FY181"/>
      <c r="FZ181"/>
      <c r="GA181"/>
      <c r="GB181"/>
      <c r="GC181"/>
      <c r="GD181"/>
      <c r="GE181"/>
      <c r="GF181"/>
      <c r="GG181"/>
      <c r="GH181"/>
      <c r="GI181"/>
      <c r="GJ181"/>
      <c r="GK181"/>
      <c r="GL181"/>
      <c r="GM181"/>
      <c r="GN181"/>
      <c r="GO181"/>
      <c r="GP181"/>
      <c r="GQ181"/>
      <c r="GR181"/>
      <c r="GS181"/>
      <c r="GT181"/>
      <c r="GU181"/>
      <c r="GV181"/>
      <c r="GW181"/>
      <c r="GX181"/>
      <c r="GY181"/>
      <c r="GZ181"/>
      <c r="HA181"/>
      <c r="HB181"/>
      <c r="HC181"/>
      <c r="HD181"/>
      <c r="HE181"/>
      <c r="HF181"/>
      <c r="HG181"/>
      <c r="HH181"/>
      <c r="HI181"/>
      <c r="HJ181"/>
      <c r="HK181"/>
      <c r="HL181"/>
      <c r="HM181"/>
      <c r="HN181"/>
      <c r="HO181"/>
      <c r="HP181"/>
      <c r="HQ181"/>
      <c r="HR181"/>
      <c r="HS181"/>
      <c r="HT181"/>
    </row>
    <row r="182" spans="1:228" ht="45.75" customHeight="1">
      <c r="A182" s="3"/>
      <c r="B182" s="3"/>
      <c r="C182" s="3"/>
      <c r="D182" s="3"/>
      <c r="E182" s="5"/>
      <c r="G182" s="3"/>
      <c r="H182" s="3"/>
      <c r="I182" s="3"/>
      <c r="J182" s="3"/>
      <c r="L182" s="3"/>
      <c r="M182" s="3"/>
      <c r="N182" s="3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  <c r="FO182"/>
      <c r="FP182"/>
      <c r="FQ182"/>
      <c r="FR182"/>
      <c r="FS182"/>
      <c r="FT182"/>
      <c r="FU182"/>
      <c r="FV182"/>
      <c r="FW182"/>
      <c r="FX182"/>
      <c r="FY182"/>
      <c r="FZ182"/>
      <c r="GA182"/>
      <c r="GB182"/>
      <c r="GC182"/>
      <c r="GD182"/>
      <c r="GE182"/>
      <c r="GF182"/>
      <c r="GG182"/>
      <c r="GH182"/>
      <c r="GI182"/>
      <c r="GJ182"/>
      <c r="GK182"/>
      <c r="GL182"/>
      <c r="GM182"/>
      <c r="GN182"/>
      <c r="GO182"/>
      <c r="GP182"/>
      <c r="GQ182"/>
      <c r="GR182"/>
      <c r="GS182"/>
      <c r="GT182"/>
      <c r="GU182"/>
      <c r="GV182"/>
      <c r="GW182"/>
      <c r="GX182"/>
      <c r="GY182"/>
      <c r="GZ182"/>
      <c r="HA182"/>
      <c r="HB182"/>
      <c r="HC182"/>
      <c r="HD182"/>
      <c r="HE182"/>
      <c r="HF182"/>
      <c r="HG182"/>
      <c r="HH182"/>
      <c r="HI182"/>
      <c r="HJ182"/>
      <c r="HK182"/>
      <c r="HL182"/>
      <c r="HM182"/>
      <c r="HN182"/>
      <c r="HO182"/>
      <c r="HP182"/>
      <c r="HQ182"/>
      <c r="HR182"/>
      <c r="HS182"/>
      <c r="HT182"/>
    </row>
    <row r="183" spans="1:228" ht="38.25" customHeight="1">
      <c r="A183" s="3"/>
      <c r="B183" s="3"/>
      <c r="C183" s="3"/>
      <c r="D183" s="3"/>
      <c r="E183" s="5"/>
      <c r="G183" s="3"/>
      <c r="H183" s="3"/>
      <c r="I183" s="3"/>
      <c r="J183" s="3"/>
      <c r="L183" s="3"/>
      <c r="M183" s="3"/>
      <c r="N183" s="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  <c r="FO183"/>
      <c r="FP183"/>
      <c r="FQ183"/>
      <c r="FR183"/>
      <c r="FS183"/>
      <c r="FT183"/>
      <c r="FU183"/>
      <c r="FV183"/>
      <c r="FW183"/>
      <c r="FX183"/>
      <c r="FY183"/>
      <c r="FZ183"/>
      <c r="GA183"/>
      <c r="GB183"/>
      <c r="GC183"/>
      <c r="GD183"/>
      <c r="GE183"/>
      <c r="GF183"/>
      <c r="GG183"/>
      <c r="GH183"/>
      <c r="GI183"/>
      <c r="GJ183"/>
      <c r="GK183"/>
      <c r="GL183"/>
      <c r="GM183"/>
      <c r="GN183"/>
      <c r="GO183"/>
      <c r="GP183"/>
      <c r="GQ183"/>
      <c r="GR183"/>
      <c r="GS183"/>
      <c r="GT183"/>
      <c r="GU183"/>
      <c r="GV183"/>
      <c r="GW183"/>
      <c r="GX183"/>
      <c r="GY183"/>
      <c r="GZ183"/>
      <c r="HA183"/>
      <c r="HB183"/>
      <c r="HC183"/>
      <c r="HD183"/>
      <c r="HE183"/>
      <c r="HF183"/>
      <c r="HG183"/>
      <c r="HH183"/>
      <c r="HI183"/>
      <c r="HJ183"/>
      <c r="HK183"/>
      <c r="HL183"/>
      <c r="HM183"/>
      <c r="HN183"/>
      <c r="HO183"/>
      <c r="HP183"/>
      <c r="HQ183"/>
      <c r="HR183"/>
      <c r="HS183"/>
      <c r="HT183"/>
    </row>
    <row r="184" spans="1:228" ht="36" customHeight="1">
      <c r="A184" s="3"/>
      <c r="B184" s="3"/>
      <c r="C184" s="3"/>
      <c r="D184" s="3"/>
      <c r="E184" s="5"/>
      <c r="G184" s="3"/>
      <c r="H184" s="3"/>
      <c r="I184" s="3"/>
      <c r="J184" s="3"/>
      <c r="L184" s="3"/>
      <c r="M184" s="3"/>
      <c r="N184" s="3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  <c r="FO184"/>
      <c r="FP184"/>
      <c r="FQ184"/>
      <c r="FR184"/>
      <c r="FS184"/>
      <c r="FT184"/>
      <c r="FU184"/>
      <c r="FV184"/>
      <c r="FW184"/>
      <c r="FX184"/>
      <c r="FY184"/>
      <c r="FZ184"/>
      <c r="GA184"/>
      <c r="GB184"/>
      <c r="GC184"/>
      <c r="GD184"/>
      <c r="GE184"/>
      <c r="GF184"/>
      <c r="GG184"/>
      <c r="GH184"/>
      <c r="GI184"/>
      <c r="GJ184"/>
      <c r="GK184"/>
      <c r="GL184"/>
      <c r="GM184"/>
      <c r="GN184"/>
      <c r="GO184"/>
      <c r="GP184"/>
      <c r="GQ184"/>
      <c r="GR184"/>
      <c r="GS184"/>
      <c r="GT184"/>
      <c r="GU184"/>
      <c r="GV184"/>
      <c r="GW184"/>
      <c r="GX184"/>
      <c r="GY184"/>
      <c r="GZ184"/>
      <c r="HA184"/>
      <c r="HB184"/>
      <c r="HC184"/>
      <c r="HD184"/>
      <c r="HE184"/>
      <c r="HF184"/>
      <c r="HG184"/>
      <c r="HH184"/>
      <c r="HI184"/>
      <c r="HJ184"/>
      <c r="HK184"/>
      <c r="HL184"/>
      <c r="HM184"/>
      <c r="HN184"/>
      <c r="HO184"/>
      <c r="HP184"/>
      <c r="HQ184"/>
      <c r="HR184"/>
      <c r="HS184"/>
      <c r="HT184"/>
    </row>
    <row r="185" spans="1:228" ht="30.75" customHeight="1">
      <c r="A185" s="3"/>
      <c r="B185" s="3"/>
      <c r="C185" s="3"/>
      <c r="D185" s="3"/>
      <c r="E185" s="5"/>
      <c r="G185" s="3"/>
      <c r="H185" s="3"/>
      <c r="I185" s="3"/>
      <c r="J185" s="3"/>
      <c r="L185" s="3"/>
      <c r="M185" s="3"/>
      <c r="N185" s="3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  <c r="FO185"/>
      <c r="FP185"/>
      <c r="FQ185"/>
      <c r="FR185"/>
      <c r="FS185"/>
      <c r="FT185"/>
      <c r="FU185"/>
      <c r="FV185"/>
      <c r="FW185"/>
      <c r="FX185"/>
      <c r="FY185"/>
      <c r="FZ185"/>
      <c r="GA185"/>
      <c r="GB185"/>
      <c r="GC185"/>
      <c r="GD185"/>
      <c r="GE185"/>
      <c r="GF185"/>
      <c r="GG185"/>
      <c r="GH185"/>
      <c r="GI185"/>
      <c r="GJ185"/>
      <c r="GK185"/>
      <c r="GL185"/>
      <c r="GM185"/>
      <c r="GN185"/>
      <c r="GO185"/>
      <c r="GP185"/>
      <c r="GQ185"/>
      <c r="GR185"/>
      <c r="GS185"/>
      <c r="GT185"/>
      <c r="GU185"/>
      <c r="GV185"/>
      <c r="GW185"/>
      <c r="GX185"/>
      <c r="GY185"/>
      <c r="GZ185"/>
      <c r="HA185"/>
      <c r="HB185"/>
      <c r="HC185"/>
      <c r="HD185"/>
      <c r="HE185"/>
      <c r="HF185"/>
      <c r="HG185"/>
      <c r="HH185"/>
      <c r="HI185"/>
      <c r="HJ185"/>
      <c r="HK185"/>
      <c r="HL185"/>
      <c r="HM185"/>
      <c r="HN185"/>
      <c r="HO185"/>
      <c r="HP185"/>
      <c r="HQ185"/>
      <c r="HR185"/>
      <c r="HS185"/>
      <c r="HT185"/>
    </row>
    <row r="186" spans="1:228">
      <c r="A186" s="3"/>
      <c r="B186" s="3"/>
      <c r="C186" s="3"/>
      <c r="D186" s="3"/>
      <c r="E186" s="5"/>
      <c r="G186" s="3"/>
      <c r="H186" s="3"/>
      <c r="I186" s="3"/>
      <c r="J186" s="3"/>
      <c r="L186" s="3"/>
      <c r="M186" s="3"/>
      <c r="N186" s="3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  <c r="FO186"/>
      <c r="FP186"/>
      <c r="FQ186"/>
      <c r="FR186"/>
      <c r="FS186"/>
      <c r="FT186"/>
      <c r="FU186"/>
      <c r="FV186"/>
      <c r="FW186"/>
      <c r="FX186"/>
      <c r="FY186"/>
      <c r="FZ186"/>
      <c r="GA186"/>
      <c r="GB186"/>
      <c r="GC186"/>
      <c r="GD186"/>
      <c r="GE186"/>
      <c r="GF186"/>
      <c r="GG186"/>
      <c r="GH186"/>
      <c r="GI186"/>
      <c r="GJ186"/>
      <c r="GK186"/>
      <c r="GL186"/>
      <c r="GM186"/>
      <c r="GN186"/>
      <c r="GO186"/>
      <c r="GP186"/>
      <c r="GQ186"/>
      <c r="GR186"/>
      <c r="GS186"/>
      <c r="GT186"/>
      <c r="GU186"/>
      <c r="GV186"/>
      <c r="GW186"/>
      <c r="GX186"/>
      <c r="GY186"/>
      <c r="GZ186"/>
      <c r="HA186"/>
      <c r="HB186"/>
      <c r="HC186"/>
      <c r="HD186"/>
      <c r="HE186"/>
      <c r="HF186"/>
      <c r="HG186"/>
      <c r="HH186"/>
      <c r="HI186"/>
      <c r="HJ186"/>
      <c r="HK186"/>
      <c r="HL186"/>
      <c r="HM186"/>
      <c r="HN186"/>
      <c r="HO186"/>
      <c r="HP186"/>
      <c r="HQ186"/>
      <c r="HR186"/>
      <c r="HS186"/>
      <c r="HT186"/>
    </row>
    <row r="187" spans="1:228">
      <c r="A187" s="3"/>
      <c r="B187" s="3"/>
      <c r="C187" s="3"/>
      <c r="D187" s="3"/>
      <c r="E187" s="5"/>
      <c r="G187" s="3"/>
      <c r="H187" s="3"/>
      <c r="I187" s="3"/>
      <c r="J187" s="3"/>
      <c r="L187" s="3"/>
      <c r="M187" s="3"/>
      <c r="N187" s="3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  <c r="FO187"/>
      <c r="FP187"/>
      <c r="FQ187"/>
      <c r="FR187"/>
      <c r="FS187"/>
      <c r="FT187"/>
      <c r="FU187"/>
      <c r="FV187"/>
      <c r="FW187"/>
      <c r="FX187"/>
      <c r="FY187"/>
      <c r="FZ187"/>
      <c r="GA187"/>
      <c r="GB187"/>
      <c r="GC187"/>
      <c r="GD187"/>
      <c r="GE187"/>
      <c r="GF187"/>
      <c r="GG187"/>
      <c r="GH187"/>
      <c r="GI187"/>
      <c r="GJ187"/>
      <c r="GK187"/>
      <c r="GL187"/>
      <c r="GM187"/>
      <c r="GN187"/>
      <c r="GO187"/>
      <c r="GP187"/>
      <c r="GQ187"/>
      <c r="GR187"/>
      <c r="GS187"/>
      <c r="GT187"/>
      <c r="GU187"/>
      <c r="GV187"/>
      <c r="GW187"/>
      <c r="GX187"/>
      <c r="GY187"/>
      <c r="GZ187"/>
      <c r="HA187"/>
      <c r="HB187"/>
      <c r="HC187"/>
      <c r="HD187"/>
      <c r="HE187"/>
      <c r="HF187"/>
      <c r="HG187"/>
      <c r="HH187"/>
      <c r="HI187"/>
      <c r="HJ187"/>
      <c r="HK187"/>
      <c r="HL187"/>
      <c r="HM187"/>
      <c r="HN187"/>
      <c r="HO187"/>
      <c r="HP187"/>
      <c r="HQ187"/>
      <c r="HR187"/>
      <c r="HS187"/>
      <c r="HT187"/>
    </row>
    <row r="188" spans="1:228">
      <c r="A188" s="3"/>
      <c r="B188" s="3"/>
      <c r="C188" s="3"/>
      <c r="D188" s="3"/>
      <c r="E188" s="5"/>
      <c r="G188" s="3"/>
      <c r="H188" s="3"/>
      <c r="I188" s="3"/>
      <c r="J188" s="3"/>
      <c r="L188" s="3"/>
      <c r="M188" s="3"/>
      <c r="N188" s="3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  <c r="FO188"/>
      <c r="FP188"/>
      <c r="FQ188"/>
      <c r="FR188"/>
      <c r="FS188"/>
      <c r="FT188"/>
      <c r="FU188"/>
      <c r="FV188"/>
      <c r="FW188"/>
      <c r="FX188"/>
      <c r="FY188"/>
      <c r="FZ188"/>
      <c r="GA188"/>
      <c r="GB188"/>
      <c r="GC188"/>
      <c r="GD188"/>
      <c r="GE188"/>
      <c r="GF188"/>
      <c r="GG188"/>
      <c r="GH188"/>
      <c r="GI188"/>
      <c r="GJ188"/>
      <c r="GK188"/>
      <c r="GL188"/>
      <c r="GM188"/>
      <c r="GN188"/>
      <c r="GO188"/>
      <c r="GP188"/>
      <c r="GQ188"/>
      <c r="GR188"/>
      <c r="GS188"/>
      <c r="GT188"/>
      <c r="GU188"/>
      <c r="GV188"/>
      <c r="GW188"/>
      <c r="GX188"/>
      <c r="GY188"/>
      <c r="GZ188"/>
      <c r="HA188"/>
      <c r="HB188"/>
      <c r="HC188"/>
      <c r="HD188"/>
      <c r="HE188"/>
      <c r="HF188"/>
      <c r="HG188"/>
      <c r="HH188"/>
      <c r="HI188"/>
      <c r="HJ188"/>
      <c r="HK188"/>
      <c r="HL188"/>
      <c r="HM188"/>
      <c r="HN188"/>
      <c r="HO188"/>
      <c r="HP188"/>
      <c r="HQ188"/>
      <c r="HR188"/>
      <c r="HS188"/>
      <c r="HT188"/>
    </row>
    <row r="189" spans="1:228" ht="21.75" customHeight="1">
      <c r="A189" s="3"/>
      <c r="B189" s="3"/>
      <c r="C189" s="3"/>
      <c r="D189" s="3"/>
      <c r="E189" s="5"/>
      <c r="G189" s="3"/>
      <c r="H189" s="3"/>
      <c r="I189" s="3"/>
      <c r="J189" s="3"/>
      <c r="L189" s="3"/>
      <c r="M189" s="3"/>
      <c r="N189" s="3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  <c r="FO189"/>
      <c r="FP189"/>
      <c r="FQ189"/>
      <c r="FR189"/>
      <c r="FS189"/>
      <c r="FT189"/>
      <c r="FU189"/>
      <c r="FV189"/>
      <c r="FW189"/>
      <c r="FX189"/>
      <c r="FY189"/>
      <c r="FZ189"/>
      <c r="GA189"/>
      <c r="GB189"/>
      <c r="GC189"/>
      <c r="GD189"/>
      <c r="GE189"/>
      <c r="GF189"/>
      <c r="GG189"/>
      <c r="GH189"/>
      <c r="GI189"/>
      <c r="GJ189"/>
      <c r="GK189"/>
      <c r="GL189"/>
      <c r="GM189"/>
      <c r="GN189"/>
      <c r="GO189"/>
      <c r="GP189"/>
      <c r="GQ189"/>
      <c r="GR189"/>
      <c r="GS189"/>
      <c r="GT189"/>
      <c r="GU189"/>
      <c r="GV189"/>
      <c r="GW189"/>
      <c r="GX189"/>
      <c r="GY189"/>
      <c r="GZ189"/>
      <c r="HA189"/>
      <c r="HB189"/>
      <c r="HC189"/>
      <c r="HD189"/>
      <c r="HE189"/>
      <c r="HF189"/>
      <c r="HG189"/>
      <c r="HH189"/>
      <c r="HI189"/>
      <c r="HJ189"/>
      <c r="HK189"/>
      <c r="HL189"/>
      <c r="HM189"/>
      <c r="HN189"/>
      <c r="HO189"/>
      <c r="HP189"/>
      <c r="HQ189"/>
      <c r="HR189"/>
      <c r="HS189"/>
      <c r="HT189"/>
    </row>
    <row r="190" spans="1:228">
      <c r="A190" s="3"/>
      <c r="B190" s="3"/>
      <c r="C190" s="3"/>
      <c r="D190" s="3"/>
      <c r="E190" s="5"/>
      <c r="G190" s="3"/>
      <c r="H190" s="3"/>
      <c r="I190" s="3"/>
      <c r="J190" s="3"/>
      <c r="L190" s="3"/>
      <c r="M190" s="3"/>
      <c r="N190" s="3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  <c r="FO190"/>
      <c r="FP190"/>
      <c r="FQ190"/>
      <c r="FR190"/>
      <c r="FS190"/>
      <c r="FT190"/>
      <c r="FU190"/>
      <c r="FV190"/>
      <c r="FW190"/>
      <c r="FX190"/>
      <c r="FY190"/>
      <c r="FZ190"/>
      <c r="GA190"/>
      <c r="GB190"/>
      <c r="GC190"/>
      <c r="GD190"/>
      <c r="GE190"/>
      <c r="GF190"/>
      <c r="GG190"/>
      <c r="GH190"/>
      <c r="GI190"/>
      <c r="GJ190"/>
      <c r="GK190"/>
      <c r="GL190"/>
      <c r="GM190"/>
      <c r="GN190"/>
      <c r="GO190"/>
      <c r="GP190"/>
      <c r="GQ190"/>
      <c r="GR190"/>
      <c r="GS190"/>
      <c r="GT190"/>
      <c r="GU190"/>
      <c r="GV190"/>
      <c r="GW190"/>
      <c r="GX190"/>
      <c r="GY190"/>
      <c r="GZ190"/>
      <c r="HA190"/>
      <c r="HB190"/>
      <c r="HC190"/>
      <c r="HD190"/>
      <c r="HE190"/>
      <c r="HF190"/>
      <c r="HG190"/>
      <c r="HH190"/>
      <c r="HI190"/>
      <c r="HJ190"/>
      <c r="HK190"/>
      <c r="HL190"/>
      <c r="HM190"/>
      <c r="HN190"/>
      <c r="HO190"/>
      <c r="HP190"/>
      <c r="HQ190"/>
      <c r="HR190"/>
      <c r="HS190"/>
      <c r="HT190"/>
    </row>
    <row r="191" spans="1:228">
      <c r="A191" s="3"/>
      <c r="B191" s="3"/>
      <c r="C191" s="3"/>
      <c r="D191" s="3"/>
      <c r="E191" s="5"/>
      <c r="G191" s="3"/>
      <c r="H191" s="3"/>
      <c r="I191" s="3"/>
      <c r="J191" s="3"/>
      <c r="L191" s="3"/>
      <c r="M191" s="3"/>
      <c r="N191" s="3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  <c r="FO191"/>
      <c r="FP191"/>
      <c r="FQ191"/>
      <c r="FR191"/>
      <c r="FS191"/>
      <c r="FT191"/>
      <c r="FU191"/>
      <c r="FV191"/>
      <c r="FW191"/>
      <c r="FX191"/>
      <c r="FY191"/>
      <c r="FZ191"/>
      <c r="GA191"/>
      <c r="GB191"/>
      <c r="GC191"/>
      <c r="GD191"/>
      <c r="GE191"/>
      <c r="GF191"/>
      <c r="GG191"/>
      <c r="GH191"/>
      <c r="GI191"/>
      <c r="GJ191"/>
      <c r="GK191"/>
      <c r="GL191"/>
      <c r="GM191"/>
      <c r="GN191"/>
      <c r="GO191"/>
      <c r="GP191"/>
      <c r="GQ191"/>
      <c r="GR191"/>
      <c r="GS191"/>
      <c r="GT191"/>
      <c r="GU191"/>
      <c r="GV191"/>
      <c r="GW191"/>
      <c r="GX191"/>
      <c r="GY191"/>
      <c r="GZ191"/>
      <c r="HA191"/>
      <c r="HB191"/>
      <c r="HC191"/>
      <c r="HD191"/>
      <c r="HE191"/>
      <c r="HF191"/>
      <c r="HG191"/>
      <c r="HH191"/>
      <c r="HI191"/>
      <c r="HJ191"/>
      <c r="HK191"/>
      <c r="HL191"/>
      <c r="HM191"/>
      <c r="HN191"/>
      <c r="HO191"/>
      <c r="HP191"/>
      <c r="HQ191"/>
      <c r="HR191"/>
      <c r="HS191"/>
      <c r="HT191"/>
    </row>
    <row r="192" spans="1:228" ht="15.6" customHeight="1">
      <c r="A192" s="3"/>
      <c r="B192" s="3"/>
      <c r="C192" s="3"/>
      <c r="D192" s="3"/>
      <c r="E192" s="5"/>
      <c r="G192" s="3"/>
      <c r="H192" s="3"/>
      <c r="I192" s="3"/>
      <c r="J192" s="3"/>
      <c r="L192" s="3"/>
      <c r="M192" s="3"/>
      <c r="N192" s="3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  <c r="FO192"/>
      <c r="FP192"/>
      <c r="FQ192"/>
      <c r="FR192"/>
      <c r="FS192"/>
      <c r="FT192"/>
      <c r="FU192"/>
      <c r="FV192"/>
      <c r="FW192"/>
      <c r="FX192"/>
      <c r="FY192"/>
      <c r="FZ192"/>
      <c r="GA192"/>
      <c r="GB192"/>
      <c r="GC192"/>
      <c r="GD192"/>
      <c r="GE192"/>
      <c r="GF192"/>
      <c r="GG192"/>
      <c r="GH192"/>
      <c r="GI192"/>
      <c r="GJ192"/>
      <c r="GK192"/>
      <c r="GL192"/>
      <c r="GM192"/>
      <c r="GN192"/>
      <c r="GO192"/>
      <c r="GP192"/>
      <c r="GQ192"/>
      <c r="GR192"/>
      <c r="GS192"/>
      <c r="GT192"/>
      <c r="GU192"/>
      <c r="GV192"/>
      <c r="GW192"/>
      <c r="GX192"/>
      <c r="GY192"/>
      <c r="GZ192"/>
      <c r="HA192"/>
      <c r="HB192"/>
      <c r="HC192"/>
      <c r="HD192"/>
      <c r="HE192"/>
      <c r="HF192"/>
      <c r="HG192"/>
      <c r="HH192"/>
      <c r="HI192"/>
      <c r="HJ192"/>
      <c r="HK192"/>
      <c r="HL192"/>
      <c r="HM192"/>
      <c r="HN192"/>
      <c r="HO192"/>
      <c r="HP192"/>
      <c r="HQ192"/>
      <c r="HR192"/>
      <c r="HS192"/>
      <c r="HT192"/>
    </row>
    <row r="193" spans="1:228">
      <c r="A193" s="3"/>
      <c r="B193" s="3"/>
      <c r="C193" s="3"/>
      <c r="D193" s="3"/>
      <c r="E193" s="5"/>
      <c r="G193" s="3"/>
      <c r="H193" s="3"/>
      <c r="I193" s="3"/>
      <c r="J193" s="3"/>
      <c r="L193" s="3"/>
      <c r="M193" s="3"/>
      <c r="N193" s="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  <c r="FO193"/>
      <c r="FP193"/>
      <c r="FQ193"/>
      <c r="FR193"/>
      <c r="FS193"/>
      <c r="FT193"/>
      <c r="FU193"/>
      <c r="FV193"/>
      <c r="FW193"/>
      <c r="FX193"/>
      <c r="FY193"/>
      <c r="FZ193"/>
      <c r="GA193"/>
      <c r="GB193"/>
      <c r="GC193"/>
      <c r="GD193"/>
      <c r="GE193"/>
      <c r="GF193"/>
      <c r="GG193"/>
      <c r="GH193"/>
      <c r="GI193"/>
      <c r="GJ193"/>
      <c r="GK193"/>
      <c r="GL193"/>
      <c r="GM193"/>
      <c r="GN193"/>
      <c r="GO193"/>
      <c r="GP193"/>
      <c r="GQ193"/>
      <c r="GR193"/>
      <c r="GS193"/>
      <c r="GT193"/>
      <c r="GU193"/>
      <c r="GV193"/>
      <c r="GW193"/>
      <c r="GX193"/>
      <c r="GY193"/>
      <c r="GZ193"/>
      <c r="HA193"/>
      <c r="HB193"/>
      <c r="HC193"/>
      <c r="HD193"/>
      <c r="HE193"/>
      <c r="HF193"/>
      <c r="HG193"/>
      <c r="HH193"/>
      <c r="HI193"/>
      <c r="HJ193"/>
      <c r="HK193"/>
      <c r="HL193"/>
      <c r="HM193"/>
      <c r="HN193"/>
      <c r="HO193"/>
      <c r="HP193"/>
      <c r="HQ193"/>
      <c r="HR193"/>
      <c r="HS193"/>
      <c r="HT193"/>
    </row>
    <row r="194" spans="1:228" ht="12.75" customHeight="1">
      <c r="A194" s="3"/>
      <c r="B194" s="3"/>
      <c r="C194" s="3"/>
      <c r="D194" s="3"/>
      <c r="E194" s="5"/>
      <c r="G194" s="3"/>
      <c r="H194" s="3"/>
      <c r="I194" s="3"/>
      <c r="J194" s="3"/>
      <c r="L194" s="3"/>
      <c r="M194" s="3"/>
      <c r="N194" s="3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  <c r="FO194"/>
      <c r="FP194"/>
      <c r="FQ194"/>
      <c r="FR194"/>
      <c r="FS194"/>
      <c r="FT194"/>
      <c r="FU194"/>
      <c r="FV194"/>
      <c r="FW194"/>
      <c r="FX194"/>
      <c r="FY194"/>
      <c r="FZ194"/>
      <c r="GA194"/>
      <c r="GB194"/>
      <c r="GC194"/>
      <c r="GD194"/>
      <c r="GE194"/>
      <c r="GF194"/>
      <c r="GG194"/>
      <c r="GH194"/>
      <c r="GI194"/>
      <c r="GJ194"/>
      <c r="GK194"/>
      <c r="GL194"/>
      <c r="GM194"/>
      <c r="GN194"/>
      <c r="GO194"/>
      <c r="GP194"/>
      <c r="GQ194"/>
      <c r="GR194"/>
      <c r="GS194"/>
      <c r="GT194"/>
      <c r="GU194"/>
      <c r="GV194"/>
      <c r="GW194"/>
      <c r="GX194"/>
      <c r="GY194"/>
      <c r="GZ194"/>
      <c r="HA194"/>
      <c r="HB194"/>
      <c r="HC194"/>
      <c r="HD194"/>
      <c r="HE194"/>
      <c r="HF194"/>
      <c r="HG194"/>
      <c r="HH194"/>
      <c r="HI194"/>
      <c r="HJ194"/>
      <c r="HK194"/>
      <c r="HL194"/>
      <c r="HM194"/>
      <c r="HN194"/>
      <c r="HO194"/>
      <c r="HP194"/>
      <c r="HQ194"/>
      <c r="HR194"/>
      <c r="HS194"/>
      <c r="HT194"/>
    </row>
    <row r="195" spans="1:228">
      <c r="A195" s="3"/>
      <c r="B195" s="3"/>
      <c r="C195" s="3"/>
      <c r="D195" s="3"/>
      <c r="E195" s="5"/>
      <c r="G195" s="3"/>
      <c r="H195" s="3"/>
      <c r="I195" s="3"/>
      <c r="J195" s="3"/>
      <c r="L195" s="3"/>
      <c r="M195" s="3"/>
      <c r="N195" s="3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  <c r="FO195"/>
      <c r="FP195"/>
      <c r="FQ195"/>
      <c r="FR195"/>
      <c r="FS195"/>
      <c r="FT195"/>
      <c r="FU195"/>
      <c r="FV195"/>
      <c r="FW195"/>
      <c r="FX195"/>
      <c r="FY195"/>
      <c r="FZ195"/>
      <c r="GA195"/>
      <c r="GB195"/>
      <c r="GC195"/>
      <c r="GD195"/>
      <c r="GE195"/>
      <c r="GF195"/>
      <c r="GG195"/>
      <c r="GH195"/>
      <c r="GI195"/>
      <c r="GJ195"/>
      <c r="GK195"/>
      <c r="GL195"/>
      <c r="GM195"/>
      <c r="GN195"/>
      <c r="GO195"/>
      <c r="GP195"/>
      <c r="GQ195"/>
      <c r="GR195"/>
      <c r="GS195"/>
      <c r="GT195"/>
      <c r="GU195"/>
      <c r="GV195"/>
      <c r="GW195"/>
      <c r="GX195"/>
      <c r="GY195"/>
      <c r="GZ195"/>
      <c r="HA195"/>
      <c r="HB195"/>
      <c r="HC195"/>
      <c r="HD195"/>
      <c r="HE195"/>
      <c r="HF195"/>
      <c r="HG195"/>
      <c r="HH195"/>
      <c r="HI195"/>
      <c r="HJ195"/>
      <c r="HK195"/>
      <c r="HL195"/>
      <c r="HM195"/>
      <c r="HN195"/>
      <c r="HO195"/>
      <c r="HP195"/>
      <c r="HQ195"/>
      <c r="HR195"/>
      <c r="HS195"/>
      <c r="HT195"/>
    </row>
    <row r="196" spans="1:228">
      <c r="A196" s="3"/>
      <c r="B196" s="3"/>
      <c r="C196" s="3"/>
      <c r="D196" s="3"/>
      <c r="E196" s="5"/>
      <c r="G196" s="3"/>
      <c r="H196" s="3"/>
      <c r="I196" s="3"/>
      <c r="J196" s="3"/>
      <c r="L196" s="3"/>
      <c r="M196" s="3"/>
      <c r="N196" s="3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  <c r="FO196"/>
      <c r="FP196"/>
      <c r="FQ196"/>
      <c r="FR196"/>
      <c r="FS196"/>
      <c r="FT196"/>
      <c r="FU196"/>
      <c r="FV196"/>
      <c r="FW196"/>
      <c r="FX196"/>
      <c r="FY196"/>
      <c r="FZ196"/>
      <c r="GA196"/>
      <c r="GB196"/>
      <c r="GC196"/>
      <c r="GD196"/>
      <c r="GE196"/>
      <c r="GF196"/>
      <c r="GG196"/>
      <c r="GH196"/>
      <c r="GI196"/>
      <c r="GJ196"/>
      <c r="GK196"/>
      <c r="GL196"/>
      <c r="GM196"/>
      <c r="GN196"/>
      <c r="GO196"/>
      <c r="GP196"/>
      <c r="GQ196"/>
      <c r="GR196"/>
      <c r="GS196"/>
      <c r="GT196"/>
      <c r="GU196"/>
      <c r="GV196"/>
      <c r="GW196"/>
      <c r="GX196"/>
      <c r="GY196"/>
      <c r="GZ196"/>
      <c r="HA196"/>
      <c r="HB196"/>
      <c r="HC196"/>
      <c r="HD196"/>
      <c r="HE196"/>
      <c r="HF196"/>
      <c r="HG196"/>
      <c r="HH196"/>
      <c r="HI196"/>
      <c r="HJ196"/>
      <c r="HK196"/>
      <c r="HL196"/>
      <c r="HM196"/>
      <c r="HN196"/>
      <c r="HO196"/>
      <c r="HP196"/>
      <c r="HQ196"/>
      <c r="HR196"/>
      <c r="HS196"/>
      <c r="HT196"/>
    </row>
    <row r="197" spans="1:228">
      <c r="A197" s="3"/>
      <c r="B197" s="3"/>
      <c r="C197" s="3"/>
      <c r="D197" s="3"/>
      <c r="E197" s="5"/>
      <c r="G197" s="3"/>
      <c r="H197" s="3"/>
      <c r="I197" s="3"/>
      <c r="J197" s="3"/>
      <c r="L197" s="3"/>
      <c r="M197" s="3"/>
      <c r="N197" s="3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  <c r="FO197"/>
      <c r="FP197"/>
      <c r="FQ197"/>
      <c r="FR197"/>
      <c r="FS197"/>
      <c r="FT197"/>
      <c r="FU197"/>
      <c r="FV197"/>
      <c r="FW197"/>
      <c r="FX197"/>
      <c r="FY197"/>
      <c r="FZ197"/>
      <c r="GA197"/>
      <c r="GB197"/>
      <c r="GC197"/>
      <c r="GD197"/>
      <c r="GE197"/>
      <c r="GF197"/>
      <c r="GG197"/>
      <c r="GH197"/>
      <c r="GI197"/>
      <c r="GJ197"/>
      <c r="GK197"/>
      <c r="GL197"/>
      <c r="GM197"/>
      <c r="GN197"/>
      <c r="GO197"/>
      <c r="GP197"/>
      <c r="GQ197"/>
      <c r="GR197"/>
      <c r="GS197"/>
      <c r="GT197"/>
      <c r="GU197"/>
      <c r="GV197"/>
      <c r="GW197"/>
      <c r="GX197"/>
      <c r="GY197"/>
      <c r="GZ197"/>
      <c r="HA197"/>
      <c r="HB197"/>
      <c r="HC197"/>
      <c r="HD197"/>
      <c r="HE197"/>
      <c r="HF197"/>
      <c r="HG197"/>
      <c r="HH197"/>
      <c r="HI197"/>
      <c r="HJ197"/>
      <c r="HK197"/>
      <c r="HL197"/>
      <c r="HM197"/>
      <c r="HN197"/>
      <c r="HO197"/>
      <c r="HP197"/>
      <c r="HQ197"/>
      <c r="HR197"/>
      <c r="HS197"/>
      <c r="HT197"/>
    </row>
    <row r="198" spans="1:228">
      <c r="A198" s="3"/>
      <c r="B198" s="3"/>
      <c r="C198" s="3"/>
      <c r="D198" s="3"/>
      <c r="E198" s="5"/>
      <c r="G198" s="3"/>
      <c r="H198" s="3"/>
      <c r="I198" s="3"/>
      <c r="J198" s="3"/>
      <c r="L198" s="3"/>
      <c r="M198" s="3"/>
      <c r="N198" s="3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  <c r="FO198"/>
      <c r="FP198"/>
      <c r="FQ198"/>
      <c r="FR198"/>
      <c r="FS198"/>
      <c r="FT198"/>
      <c r="FU198"/>
      <c r="FV198"/>
      <c r="FW198"/>
      <c r="FX198"/>
      <c r="FY198"/>
      <c r="FZ198"/>
      <c r="GA198"/>
      <c r="GB198"/>
      <c r="GC198"/>
      <c r="GD198"/>
      <c r="GE198"/>
      <c r="GF198"/>
      <c r="GG198"/>
      <c r="GH198"/>
      <c r="GI198"/>
      <c r="GJ198"/>
      <c r="GK198"/>
      <c r="GL198"/>
      <c r="GM198"/>
      <c r="GN198"/>
      <c r="GO198"/>
      <c r="GP198"/>
      <c r="GQ198"/>
      <c r="GR198"/>
      <c r="GS198"/>
      <c r="GT198"/>
      <c r="GU198"/>
      <c r="GV198"/>
      <c r="GW198"/>
      <c r="GX198"/>
      <c r="GY198"/>
      <c r="GZ198"/>
      <c r="HA198"/>
      <c r="HB198"/>
      <c r="HC198"/>
      <c r="HD198"/>
      <c r="HE198"/>
      <c r="HF198"/>
      <c r="HG198"/>
      <c r="HH198"/>
      <c r="HI198"/>
      <c r="HJ198"/>
      <c r="HK198"/>
      <c r="HL198"/>
      <c r="HM198"/>
      <c r="HN198"/>
      <c r="HO198"/>
      <c r="HP198"/>
      <c r="HQ198"/>
      <c r="HR198"/>
      <c r="HS198"/>
      <c r="HT198"/>
    </row>
    <row r="199" spans="1:228">
      <c r="A199" s="3"/>
      <c r="B199" s="3"/>
      <c r="C199" s="3"/>
      <c r="D199" s="3"/>
      <c r="E199" s="5"/>
      <c r="G199" s="3"/>
      <c r="H199" s="3"/>
      <c r="I199" s="3"/>
      <c r="J199" s="3"/>
      <c r="L199" s="3"/>
      <c r="M199" s="3"/>
      <c r="N199" s="3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  <c r="FO199"/>
      <c r="FP199"/>
      <c r="FQ199"/>
      <c r="FR199"/>
      <c r="FS199"/>
      <c r="FT199"/>
      <c r="FU199"/>
      <c r="FV199"/>
      <c r="FW199"/>
      <c r="FX199"/>
      <c r="FY199"/>
      <c r="FZ199"/>
      <c r="GA199"/>
      <c r="GB199"/>
      <c r="GC199"/>
      <c r="GD199"/>
      <c r="GE199"/>
      <c r="GF199"/>
      <c r="GG199"/>
      <c r="GH199"/>
      <c r="GI199"/>
      <c r="GJ199"/>
      <c r="GK199"/>
      <c r="GL199"/>
      <c r="GM199"/>
      <c r="GN199"/>
      <c r="GO199"/>
      <c r="GP199"/>
      <c r="GQ199"/>
      <c r="GR199"/>
      <c r="GS199"/>
      <c r="GT199"/>
      <c r="GU199"/>
      <c r="GV199"/>
      <c r="GW199"/>
      <c r="GX199"/>
      <c r="GY199"/>
      <c r="GZ199"/>
      <c r="HA199"/>
      <c r="HB199"/>
      <c r="HC199"/>
      <c r="HD199"/>
      <c r="HE199"/>
      <c r="HF199"/>
      <c r="HG199"/>
      <c r="HH199"/>
      <c r="HI199"/>
      <c r="HJ199"/>
      <c r="HK199"/>
      <c r="HL199"/>
      <c r="HM199"/>
      <c r="HN199"/>
      <c r="HO199"/>
      <c r="HP199"/>
      <c r="HQ199"/>
      <c r="HR199"/>
      <c r="HS199"/>
      <c r="HT199"/>
    </row>
    <row r="200" spans="1:228">
      <c r="A200" s="3"/>
      <c r="B200" s="3"/>
      <c r="C200" s="3"/>
      <c r="D200" s="3"/>
      <c r="E200" s="5"/>
      <c r="G200" s="3"/>
      <c r="H200" s="3"/>
      <c r="I200" s="3"/>
      <c r="J200" s="3"/>
      <c r="L200" s="3"/>
      <c r="M200" s="3"/>
      <c r="N200" s="3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  <c r="FO200"/>
      <c r="FP200"/>
      <c r="FQ200"/>
      <c r="FR200"/>
      <c r="FS200"/>
      <c r="FT200"/>
      <c r="FU200"/>
      <c r="FV200"/>
      <c r="FW200"/>
      <c r="FX200"/>
      <c r="FY200"/>
      <c r="FZ200"/>
      <c r="GA200"/>
      <c r="GB200"/>
      <c r="GC200"/>
      <c r="GD200"/>
      <c r="GE200"/>
      <c r="GF200"/>
      <c r="GG200"/>
      <c r="GH200"/>
      <c r="GI200"/>
      <c r="GJ200"/>
      <c r="GK200"/>
      <c r="GL200"/>
      <c r="GM200"/>
      <c r="GN200"/>
      <c r="GO200"/>
      <c r="GP200"/>
      <c r="GQ200"/>
      <c r="GR200"/>
      <c r="GS200"/>
      <c r="GT200"/>
      <c r="GU200"/>
      <c r="GV200"/>
      <c r="GW200"/>
      <c r="GX200"/>
      <c r="GY200"/>
      <c r="GZ200"/>
      <c r="HA200"/>
      <c r="HB200"/>
      <c r="HC200"/>
      <c r="HD200"/>
      <c r="HE200"/>
      <c r="HF200"/>
      <c r="HG200"/>
      <c r="HH200"/>
      <c r="HI200"/>
      <c r="HJ200"/>
      <c r="HK200"/>
      <c r="HL200"/>
      <c r="HM200"/>
      <c r="HN200"/>
      <c r="HO200"/>
      <c r="HP200"/>
      <c r="HQ200"/>
      <c r="HR200"/>
      <c r="HS200"/>
      <c r="HT200"/>
    </row>
    <row r="201" spans="1:228">
      <c r="A201" s="3"/>
      <c r="B201" s="3"/>
      <c r="C201" s="3"/>
      <c r="D201" s="3"/>
      <c r="E201" s="5"/>
      <c r="G201" s="3"/>
      <c r="H201" s="3"/>
      <c r="I201" s="3"/>
      <c r="J201" s="3"/>
      <c r="L201" s="3"/>
      <c r="M201" s="3"/>
      <c r="N201" s="3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  <c r="FO201"/>
      <c r="FP201"/>
      <c r="FQ201"/>
      <c r="FR201"/>
      <c r="FS201"/>
      <c r="FT201"/>
      <c r="FU201"/>
      <c r="FV201"/>
      <c r="FW201"/>
      <c r="FX201"/>
      <c r="FY201"/>
      <c r="FZ201"/>
      <c r="GA201"/>
      <c r="GB201"/>
      <c r="GC201"/>
      <c r="GD201"/>
      <c r="GE201"/>
      <c r="GF201"/>
      <c r="GG201"/>
      <c r="GH201"/>
      <c r="GI201"/>
      <c r="GJ201"/>
      <c r="GK201"/>
      <c r="GL201"/>
      <c r="GM201"/>
      <c r="GN201"/>
      <c r="GO201"/>
      <c r="GP201"/>
      <c r="GQ201"/>
      <c r="GR201"/>
      <c r="GS201"/>
      <c r="GT201"/>
      <c r="GU201"/>
      <c r="GV201"/>
      <c r="GW201"/>
      <c r="GX201"/>
      <c r="GY201"/>
      <c r="GZ201"/>
      <c r="HA201"/>
      <c r="HB201"/>
      <c r="HC201"/>
      <c r="HD201"/>
      <c r="HE201"/>
      <c r="HF201"/>
      <c r="HG201"/>
      <c r="HH201"/>
      <c r="HI201"/>
      <c r="HJ201"/>
      <c r="HK201"/>
      <c r="HL201"/>
      <c r="HM201"/>
      <c r="HN201"/>
      <c r="HO201"/>
      <c r="HP201"/>
      <c r="HQ201"/>
      <c r="HR201"/>
      <c r="HS201"/>
      <c r="HT201"/>
    </row>
    <row r="202" spans="1:228" ht="24" customHeight="1">
      <c r="A202" s="3"/>
      <c r="B202" s="3"/>
      <c r="C202" s="3"/>
      <c r="D202" s="3"/>
      <c r="E202" s="5"/>
      <c r="G202" s="3"/>
      <c r="H202" s="3"/>
      <c r="I202" s="3"/>
      <c r="J202" s="3"/>
      <c r="L202" s="3"/>
      <c r="M202" s="3"/>
      <c r="N202" s="3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  <c r="FO202"/>
      <c r="FP202"/>
      <c r="FQ202"/>
      <c r="FR202"/>
      <c r="FS202"/>
      <c r="FT202"/>
      <c r="FU202"/>
      <c r="FV202"/>
      <c r="FW202"/>
      <c r="FX202"/>
      <c r="FY202"/>
      <c r="FZ202"/>
      <c r="GA202"/>
      <c r="GB202"/>
      <c r="GC202"/>
      <c r="GD202"/>
      <c r="GE202"/>
      <c r="GF202"/>
      <c r="GG202"/>
      <c r="GH202"/>
      <c r="GI202"/>
      <c r="GJ202"/>
      <c r="GK202"/>
      <c r="GL202"/>
      <c r="GM202"/>
      <c r="GN202"/>
      <c r="GO202"/>
      <c r="GP202"/>
      <c r="GQ202"/>
      <c r="GR202"/>
      <c r="GS202"/>
      <c r="GT202"/>
      <c r="GU202"/>
      <c r="GV202"/>
      <c r="GW202"/>
      <c r="GX202"/>
      <c r="GY202"/>
      <c r="GZ202"/>
      <c r="HA202"/>
      <c r="HB202"/>
      <c r="HC202"/>
      <c r="HD202"/>
      <c r="HE202"/>
      <c r="HF202"/>
      <c r="HG202"/>
      <c r="HH202"/>
      <c r="HI202"/>
      <c r="HJ202"/>
      <c r="HK202"/>
      <c r="HL202"/>
      <c r="HM202"/>
      <c r="HN202"/>
      <c r="HO202"/>
      <c r="HP202"/>
      <c r="HQ202"/>
      <c r="HR202"/>
      <c r="HS202"/>
      <c r="HT202"/>
    </row>
    <row r="203" spans="1:228" ht="16.5" customHeight="1">
      <c r="A203" s="3"/>
      <c r="B203" s="3"/>
      <c r="C203" s="3"/>
      <c r="D203" s="3"/>
      <c r="E203" s="5"/>
      <c r="G203" s="3"/>
      <c r="H203" s="3"/>
      <c r="I203" s="3"/>
      <c r="J203" s="3"/>
      <c r="L203" s="3"/>
      <c r="M203" s="3"/>
      <c r="N203" s="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  <c r="FO203"/>
      <c r="FP203"/>
      <c r="FQ203"/>
      <c r="FR203"/>
      <c r="FS203"/>
      <c r="FT203"/>
      <c r="FU203"/>
      <c r="FV203"/>
      <c r="FW203"/>
      <c r="FX203"/>
      <c r="FY203"/>
      <c r="FZ203"/>
      <c r="GA203"/>
      <c r="GB203"/>
      <c r="GC203"/>
      <c r="GD203"/>
      <c r="GE203"/>
      <c r="GF203"/>
      <c r="GG203"/>
      <c r="GH203"/>
      <c r="GI203"/>
      <c r="GJ203"/>
      <c r="GK203"/>
      <c r="GL203"/>
      <c r="GM203"/>
      <c r="GN203"/>
      <c r="GO203"/>
      <c r="GP203"/>
      <c r="GQ203"/>
      <c r="GR203"/>
      <c r="GS203"/>
      <c r="GT203"/>
      <c r="GU203"/>
      <c r="GV203"/>
      <c r="GW203"/>
      <c r="GX203"/>
      <c r="GY203"/>
      <c r="GZ203"/>
      <c r="HA203"/>
      <c r="HB203"/>
      <c r="HC203"/>
      <c r="HD203"/>
      <c r="HE203"/>
      <c r="HF203"/>
      <c r="HG203"/>
      <c r="HH203"/>
      <c r="HI203"/>
      <c r="HJ203"/>
      <c r="HK203"/>
      <c r="HL203"/>
      <c r="HM203"/>
      <c r="HN203"/>
      <c r="HO203"/>
      <c r="HP203"/>
      <c r="HQ203"/>
      <c r="HR203"/>
      <c r="HS203"/>
      <c r="HT203"/>
    </row>
    <row r="204" spans="1:228" ht="15.75" customHeight="1">
      <c r="A204" s="3"/>
      <c r="B204" s="3"/>
      <c r="C204" s="3"/>
      <c r="D204" s="3"/>
      <c r="E204" s="5"/>
      <c r="G204" s="3"/>
      <c r="H204" s="3"/>
      <c r="I204" s="3"/>
      <c r="J204" s="3"/>
      <c r="L204" s="3"/>
      <c r="M204" s="3"/>
      <c r="N204" s="3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  <c r="FO204"/>
      <c r="FP204"/>
      <c r="FQ204"/>
      <c r="FR204"/>
      <c r="FS204"/>
      <c r="FT204"/>
      <c r="FU204"/>
      <c r="FV204"/>
      <c r="FW204"/>
      <c r="FX204"/>
      <c r="FY204"/>
      <c r="FZ204"/>
      <c r="GA204"/>
      <c r="GB204"/>
      <c r="GC204"/>
      <c r="GD204"/>
      <c r="GE204"/>
      <c r="GF204"/>
      <c r="GG204"/>
      <c r="GH204"/>
      <c r="GI204"/>
      <c r="GJ204"/>
      <c r="GK204"/>
      <c r="GL204"/>
      <c r="GM204"/>
      <c r="GN204"/>
      <c r="GO204"/>
      <c r="GP204"/>
      <c r="GQ204"/>
      <c r="GR204"/>
      <c r="GS204"/>
      <c r="GT204"/>
      <c r="GU204"/>
      <c r="GV204"/>
      <c r="GW204"/>
      <c r="GX204"/>
      <c r="GY204"/>
      <c r="GZ204"/>
      <c r="HA204"/>
      <c r="HB204"/>
      <c r="HC204"/>
      <c r="HD204"/>
      <c r="HE204"/>
      <c r="HF204"/>
      <c r="HG204"/>
      <c r="HH204"/>
      <c r="HI204"/>
      <c r="HJ204"/>
      <c r="HK204"/>
      <c r="HL204"/>
      <c r="HM204"/>
      <c r="HN204"/>
      <c r="HO204"/>
      <c r="HP204"/>
      <c r="HQ204"/>
      <c r="HR204"/>
      <c r="HS204"/>
      <c r="HT204"/>
    </row>
    <row r="205" spans="1:228" ht="12" customHeight="1">
      <c r="A205" s="3"/>
      <c r="B205" s="3"/>
      <c r="C205" s="3"/>
      <c r="D205" s="3"/>
      <c r="E205" s="5"/>
      <c r="G205" s="3"/>
      <c r="H205" s="3"/>
      <c r="I205" s="3"/>
      <c r="J205" s="3"/>
      <c r="L205" s="3"/>
      <c r="M205" s="3"/>
      <c r="N205" s="3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  <c r="FO205"/>
      <c r="FP205"/>
      <c r="FQ205"/>
      <c r="FR205"/>
      <c r="FS205"/>
      <c r="FT205"/>
      <c r="FU205"/>
      <c r="FV205"/>
      <c r="FW205"/>
      <c r="FX205"/>
      <c r="FY205"/>
      <c r="FZ205"/>
      <c r="GA205"/>
      <c r="GB205"/>
      <c r="GC205"/>
      <c r="GD205"/>
      <c r="GE205"/>
      <c r="GF205"/>
      <c r="GG205"/>
      <c r="GH205"/>
      <c r="GI205"/>
      <c r="GJ205"/>
      <c r="GK205"/>
      <c r="GL205"/>
      <c r="GM205"/>
      <c r="GN205"/>
      <c r="GO205"/>
      <c r="GP205"/>
      <c r="GQ205"/>
      <c r="GR205"/>
      <c r="GS205"/>
      <c r="GT205"/>
      <c r="GU205"/>
      <c r="GV205"/>
      <c r="GW205"/>
      <c r="GX205"/>
      <c r="GY205"/>
      <c r="GZ205"/>
      <c r="HA205"/>
      <c r="HB205"/>
      <c r="HC205"/>
      <c r="HD205"/>
      <c r="HE205"/>
      <c r="HF205"/>
      <c r="HG205"/>
      <c r="HH205"/>
      <c r="HI205"/>
      <c r="HJ205"/>
      <c r="HK205"/>
      <c r="HL205"/>
      <c r="HM205"/>
      <c r="HN205"/>
      <c r="HO205"/>
      <c r="HP205"/>
      <c r="HQ205"/>
      <c r="HR205"/>
      <c r="HS205"/>
      <c r="HT205"/>
    </row>
    <row r="206" spans="1:228">
      <c r="A206" s="3"/>
      <c r="B206" s="3"/>
      <c r="C206" s="3"/>
      <c r="D206" s="3"/>
      <c r="E206" s="5"/>
      <c r="G206" s="3"/>
      <c r="H206" s="3"/>
      <c r="I206" s="3"/>
      <c r="J206" s="3"/>
      <c r="L206" s="3"/>
      <c r="M206" s="3"/>
      <c r="N206" s="3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  <c r="FO206"/>
      <c r="FP206"/>
      <c r="FQ206"/>
      <c r="FR206"/>
      <c r="FS206"/>
      <c r="FT206"/>
      <c r="FU206"/>
      <c r="FV206"/>
      <c r="FW206"/>
      <c r="FX206"/>
      <c r="FY206"/>
      <c r="FZ206"/>
      <c r="GA206"/>
      <c r="GB206"/>
      <c r="GC206"/>
      <c r="GD206"/>
      <c r="GE206"/>
      <c r="GF206"/>
      <c r="GG206"/>
      <c r="GH206"/>
      <c r="GI206"/>
      <c r="GJ206"/>
      <c r="GK206"/>
      <c r="GL206"/>
      <c r="GM206"/>
      <c r="GN206"/>
      <c r="GO206"/>
      <c r="GP206"/>
      <c r="GQ206"/>
      <c r="GR206"/>
      <c r="GS206"/>
      <c r="GT206"/>
      <c r="GU206"/>
      <c r="GV206"/>
      <c r="GW206"/>
      <c r="GX206"/>
      <c r="GY206"/>
      <c r="GZ206"/>
      <c r="HA206"/>
      <c r="HB206"/>
      <c r="HC206"/>
      <c r="HD206"/>
      <c r="HE206"/>
      <c r="HF206"/>
      <c r="HG206"/>
      <c r="HH206"/>
      <c r="HI206"/>
      <c r="HJ206"/>
      <c r="HK206"/>
      <c r="HL206"/>
      <c r="HM206"/>
      <c r="HN206"/>
      <c r="HO206"/>
      <c r="HP206"/>
      <c r="HQ206"/>
      <c r="HR206"/>
      <c r="HS206"/>
      <c r="HT206"/>
    </row>
    <row r="207" spans="1:228">
      <c r="A207" s="3"/>
      <c r="B207" s="3"/>
      <c r="C207" s="3"/>
      <c r="D207" s="3"/>
      <c r="E207" s="5"/>
      <c r="G207" s="3"/>
      <c r="H207" s="3"/>
      <c r="I207" s="3"/>
      <c r="J207" s="3"/>
      <c r="L207" s="3"/>
      <c r="M207" s="3"/>
      <c r="N207" s="3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  <c r="FO207"/>
      <c r="FP207"/>
      <c r="FQ207"/>
      <c r="FR207"/>
      <c r="FS207"/>
      <c r="FT207"/>
      <c r="FU207"/>
      <c r="FV207"/>
      <c r="FW207"/>
      <c r="FX207"/>
      <c r="FY207"/>
      <c r="FZ207"/>
      <c r="GA207"/>
      <c r="GB207"/>
      <c r="GC207"/>
      <c r="GD207"/>
      <c r="GE207"/>
      <c r="GF207"/>
      <c r="GG207"/>
      <c r="GH207"/>
      <c r="GI207"/>
      <c r="GJ207"/>
      <c r="GK207"/>
      <c r="GL207"/>
      <c r="GM207"/>
      <c r="GN207"/>
      <c r="GO207"/>
      <c r="GP207"/>
      <c r="GQ207"/>
      <c r="GR207"/>
      <c r="GS207"/>
      <c r="GT207"/>
      <c r="GU207"/>
      <c r="GV207"/>
      <c r="GW207"/>
      <c r="GX207"/>
      <c r="GY207"/>
      <c r="GZ207"/>
      <c r="HA207"/>
      <c r="HB207"/>
      <c r="HC207"/>
      <c r="HD207"/>
      <c r="HE207"/>
      <c r="HF207"/>
      <c r="HG207"/>
      <c r="HH207"/>
      <c r="HI207"/>
      <c r="HJ207"/>
      <c r="HK207"/>
      <c r="HL207"/>
      <c r="HM207"/>
      <c r="HN207"/>
      <c r="HO207"/>
      <c r="HP207"/>
      <c r="HQ207"/>
      <c r="HR207"/>
      <c r="HS207"/>
      <c r="HT207"/>
    </row>
    <row r="208" spans="1:228" ht="11.25" customHeight="1">
      <c r="A208" s="3"/>
      <c r="B208" s="3"/>
      <c r="C208" s="3"/>
      <c r="D208" s="3"/>
      <c r="E208" s="5"/>
      <c r="G208" s="3"/>
      <c r="H208" s="3"/>
      <c r="I208" s="3"/>
      <c r="J208" s="3"/>
      <c r="L208" s="3"/>
      <c r="M208" s="3"/>
      <c r="N208" s="3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  <c r="FO208"/>
      <c r="FP208"/>
      <c r="FQ208"/>
      <c r="FR208"/>
      <c r="FS208"/>
      <c r="FT208"/>
      <c r="FU208"/>
      <c r="FV208"/>
      <c r="FW208"/>
      <c r="FX208"/>
      <c r="FY208"/>
      <c r="FZ208"/>
      <c r="GA208"/>
      <c r="GB208"/>
      <c r="GC208"/>
      <c r="GD208"/>
      <c r="GE208"/>
      <c r="GF208"/>
      <c r="GG208"/>
      <c r="GH208"/>
      <c r="GI208"/>
      <c r="GJ208"/>
      <c r="GK208"/>
      <c r="GL208"/>
      <c r="GM208"/>
      <c r="GN208"/>
      <c r="GO208"/>
      <c r="GP208"/>
      <c r="GQ208"/>
      <c r="GR208"/>
      <c r="GS208"/>
      <c r="GT208"/>
      <c r="GU208"/>
      <c r="GV208"/>
      <c r="GW208"/>
      <c r="GX208"/>
      <c r="GY208"/>
      <c r="GZ208"/>
      <c r="HA208"/>
      <c r="HB208"/>
      <c r="HC208"/>
      <c r="HD208"/>
      <c r="HE208"/>
      <c r="HF208"/>
      <c r="HG208"/>
      <c r="HH208"/>
      <c r="HI208"/>
      <c r="HJ208"/>
      <c r="HK208"/>
      <c r="HL208"/>
      <c r="HM208"/>
      <c r="HN208"/>
      <c r="HO208"/>
      <c r="HP208"/>
      <c r="HQ208"/>
      <c r="HR208"/>
      <c r="HS208"/>
      <c r="HT208"/>
    </row>
    <row r="209" spans="1:228" ht="12.75" hidden="1" customHeight="1">
      <c r="A209" s="3"/>
      <c r="B209" s="3"/>
      <c r="C209" s="3"/>
      <c r="D209" s="3"/>
      <c r="E209" s="5"/>
      <c r="G209" s="3"/>
      <c r="H209" s="3"/>
      <c r="I209" s="3"/>
      <c r="J209" s="3"/>
      <c r="L209" s="3"/>
      <c r="M209" s="3"/>
      <c r="N209" s="3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  <c r="FO209"/>
      <c r="FP209"/>
      <c r="FQ209"/>
      <c r="FR209"/>
      <c r="FS209"/>
      <c r="FT209"/>
      <c r="FU209"/>
      <c r="FV209"/>
      <c r="FW209"/>
      <c r="FX209"/>
      <c r="FY209"/>
      <c r="FZ209"/>
      <c r="GA209"/>
      <c r="GB209"/>
      <c r="GC209"/>
      <c r="GD209"/>
      <c r="GE209"/>
      <c r="GF209"/>
      <c r="GG209"/>
      <c r="GH209"/>
      <c r="GI209"/>
      <c r="GJ209"/>
      <c r="GK209"/>
      <c r="GL209"/>
      <c r="GM209"/>
      <c r="GN209"/>
      <c r="GO209"/>
      <c r="GP209"/>
      <c r="GQ209"/>
      <c r="GR209"/>
      <c r="GS209"/>
      <c r="GT209"/>
      <c r="GU209"/>
      <c r="GV209"/>
      <c r="GW209"/>
      <c r="GX209"/>
      <c r="GY209"/>
      <c r="GZ209"/>
      <c r="HA209"/>
      <c r="HB209"/>
      <c r="HC209"/>
      <c r="HD209"/>
      <c r="HE209"/>
      <c r="HF209"/>
      <c r="HG209"/>
      <c r="HH209"/>
      <c r="HI209"/>
      <c r="HJ209"/>
      <c r="HK209"/>
      <c r="HL209"/>
      <c r="HM209"/>
      <c r="HN209"/>
      <c r="HO209"/>
      <c r="HP209"/>
      <c r="HQ209"/>
      <c r="HR209"/>
      <c r="HS209"/>
      <c r="HT209"/>
    </row>
    <row r="210" spans="1:228" ht="17.25" customHeight="1">
      <c r="A210" s="3"/>
      <c r="B210" s="3"/>
      <c r="C210" s="3"/>
      <c r="D210" s="3"/>
      <c r="E210" s="5"/>
      <c r="G210" s="3"/>
      <c r="H210" s="3"/>
      <c r="I210" s="3"/>
      <c r="J210" s="3"/>
      <c r="L210" s="3"/>
      <c r="M210" s="3"/>
      <c r="N210" s="3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  <c r="FO210"/>
      <c r="FP210"/>
      <c r="FQ210"/>
      <c r="FR210"/>
      <c r="FS210"/>
      <c r="FT210"/>
      <c r="FU210"/>
      <c r="FV210"/>
      <c r="FW210"/>
      <c r="FX210"/>
      <c r="FY210"/>
      <c r="FZ210"/>
      <c r="GA210"/>
      <c r="GB210"/>
      <c r="GC210"/>
      <c r="GD210"/>
      <c r="GE210"/>
      <c r="GF210"/>
      <c r="GG210"/>
      <c r="GH210"/>
      <c r="GI210"/>
      <c r="GJ210"/>
      <c r="GK210"/>
      <c r="GL210"/>
      <c r="GM210"/>
      <c r="GN210"/>
      <c r="GO210"/>
      <c r="GP210"/>
      <c r="GQ210"/>
      <c r="GR210"/>
      <c r="GS210"/>
      <c r="GT210"/>
      <c r="GU210"/>
      <c r="GV210"/>
      <c r="GW210"/>
      <c r="GX210"/>
      <c r="GY210"/>
      <c r="GZ210"/>
      <c r="HA210"/>
      <c r="HB210"/>
      <c r="HC210"/>
      <c r="HD210"/>
      <c r="HE210"/>
      <c r="HF210"/>
      <c r="HG210"/>
      <c r="HH210"/>
      <c r="HI210"/>
      <c r="HJ210"/>
      <c r="HK210"/>
      <c r="HL210"/>
      <c r="HM210"/>
      <c r="HN210"/>
      <c r="HO210"/>
      <c r="HP210"/>
      <c r="HQ210"/>
      <c r="HR210"/>
      <c r="HS210"/>
      <c r="HT210"/>
    </row>
    <row r="211" spans="1:228" ht="17.25" customHeight="1">
      <c r="A211" s="3"/>
      <c r="B211" s="3"/>
      <c r="C211" s="3"/>
      <c r="D211" s="3"/>
      <c r="E211" s="5"/>
      <c r="G211" s="3"/>
      <c r="H211" s="3"/>
      <c r="I211" s="3"/>
      <c r="J211" s="3"/>
      <c r="L211" s="3"/>
      <c r="M211" s="3"/>
      <c r="N211" s="3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  <c r="FO211"/>
      <c r="FP211"/>
      <c r="FQ211"/>
      <c r="FR211"/>
      <c r="FS211"/>
      <c r="FT211"/>
      <c r="FU211"/>
      <c r="FV211"/>
      <c r="FW211"/>
      <c r="FX211"/>
      <c r="FY211"/>
      <c r="FZ211"/>
      <c r="GA211"/>
      <c r="GB211"/>
      <c r="GC211"/>
      <c r="GD211"/>
      <c r="GE211"/>
      <c r="GF211"/>
      <c r="GG211"/>
      <c r="GH211"/>
      <c r="GI211"/>
      <c r="GJ211"/>
      <c r="GK211"/>
      <c r="GL211"/>
      <c r="GM211"/>
      <c r="GN211"/>
      <c r="GO211"/>
      <c r="GP211"/>
      <c r="GQ211"/>
      <c r="GR211"/>
      <c r="GS211"/>
      <c r="GT211"/>
      <c r="GU211"/>
      <c r="GV211"/>
      <c r="GW211"/>
      <c r="GX211"/>
      <c r="GY211"/>
      <c r="GZ211"/>
      <c r="HA211"/>
      <c r="HB211"/>
      <c r="HC211"/>
      <c r="HD211"/>
      <c r="HE211"/>
      <c r="HF211"/>
      <c r="HG211"/>
      <c r="HH211"/>
      <c r="HI211"/>
      <c r="HJ211"/>
      <c r="HK211"/>
      <c r="HL211"/>
      <c r="HM211"/>
      <c r="HN211"/>
      <c r="HO211"/>
      <c r="HP211"/>
      <c r="HQ211"/>
      <c r="HR211"/>
      <c r="HS211"/>
      <c r="HT211"/>
    </row>
    <row r="212" spans="1:228">
      <c r="A212" s="3"/>
      <c r="B212" s="3"/>
      <c r="C212" s="3"/>
      <c r="D212" s="3"/>
      <c r="E212" s="5"/>
      <c r="G212" s="3"/>
      <c r="H212" s="3"/>
      <c r="I212" s="3"/>
      <c r="J212" s="3"/>
      <c r="L212" s="3"/>
      <c r="M212" s="3"/>
      <c r="N212" s="3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  <c r="FO212"/>
      <c r="FP212"/>
      <c r="FQ212"/>
      <c r="FR212"/>
      <c r="FS212"/>
      <c r="FT212"/>
      <c r="FU212"/>
      <c r="FV212"/>
      <c r="FW212"/>
      <c r="FX212"/>
      <c r="FY212"/>
      <c r="FZ212"/>
      <c r="GA212"/>
      <c r="GB212"/>
      <c r="GC212"/>
      <c r="GD212"/>
      <c r="GE212"/>
      <c r="GF212"/>
      <c r="GG212"/>
      <c r="GH212"/>
      <c r="GI212"/>
      <c r="GJ212"/>
      <c r="GK212"/>
      <c r="GL212"/>
      <c r="GM212"/>
      <c r="GN212"/>
      <c r="GO212"/>
      <c r="GP212"/>
      <c r="GQ212"/>
      <c r="GR212"/>
      <c r="GS212"/>
      <c r="GT212"/>
      <c r="GU212"/>
      <c r="GV212"/>
      <c r="GW212"/>
      <c r="GX212"/>
      <c r="GY212"/>
      <c r="GZ212"/>
      <c r="HA212"/>
      <c r="HB212"/>
      <c r="HC212"/>
      <c r="HD212"/>
      <c r="HE212"/>
      <c r="HF212"/>
      <c r="HG212"/>
      <c r="HH212"/>
      <c r="HI212"/>
      <c r="HJ212"/>
      <c r="HK212"/>
      <c r="HL212"/>
      <c r="HM212"/>
      <c r="HN212"/>
      <c r="HO212"/>
      <c r="HP212"/>
      <c r="HQ212"/>
      <c r="HR212"/>
      <c r="HS212"/>
      <c r="HT212"/>
    </row>
    <row r="213" spans="1:228">
      <c r="A213" s="3"/>
      <c r="B213" s="3"/>
      <c r="C213" s="3"/>
      <c r="D213" s="3"/>
      <c r="E213" s="5"/>
      <c r="G213" s="3"/>
      <c r="H213" s="3"/>
      <c r="I213" s="3"/>
      <c r="J213" s="3"/>
      <c r="L213" s="3"/>
      <c r="M213" s="3"/>
      <c r="N213" s="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  <c r="FO213"/>
      <c r="FP213"/>
      <c r="FQ213"/>
      <c r="FR213"/>
      <c r="FS213"/>
      <c r="FT213"/>
      <c r="FU213"/>
      <c r="FV213"/>
      <c r="FW213"/>
      <c r="FX213"/>
      <c r="FY213"/>
      <c r="FZ213"/>
      <c r="GA213"/>
      <c r="GB213"/>
      <c r="GC213"/>
      <c r="GD213"/>
      <c r="GE213"/>
      <c r="GF213"/>
      <c r="GG213"/>
      <c r="GH213"/>
      <c r="GI213"/>
      <c r="GJ213"/>
      <c r="GK213"/>
      <c r="GL213"/>
      <c r="GM213"/>
      <c r="GN213"/>
      <c r="GO213"/>
      <c r="GP213"/>
      <c r="GQ213"/>
      <c r="GR213"/>
      <c r="GS213"/>
      <c r="GT213"/>
      <c r="GU213"/>
      <c r="GV213"/>
      <c r="GW213"/>
      <c r="GX213"/>
      <c r="GY213"/>
      <c r="GZ213"/>
      <c r="HA213"/>
      <c r="HB213"/>
      <c r="HC213"/>
      <c r="HD213"/>
      <c r="HE213"/>
      <c r="HF213"/>
      <c r="HG213"/>
      <c r="HH213"/>
      <c r="HI213"/>
      <c r="HJ213"/>
      <c r="HK213"/>
      <c r="HL213"/>
      <c r="HM213"/>
      <c r="HN213"/>
      <c r="HO213"/>
      <c r="HP213"/>
      <c r="HQ213"/>
      <c r="HR213"/>
      <c r="HS213"/>
      <c r="HT213"/>
    </row>
    <row r="214" spans="1:228">
      <c r="A214" s="3"/>
      <c r="B214" s="3"/>
      <c r="C214" s="3"/>
      <c r="D214" s="3"/>
      <c r="E214" s="5"/>
      <c r="G214" s="3"/>
      <c r="H214" s="3"/>
      <c r="I214" s="3"/>
      <c r="J214" s="3"/>
      <c r="L214" s="3"/>
      <c r="M214" s="3"/>
      <c r="N214" s="3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  <c r="FO214"/>
      <c r="FP214"/>
      <c r="FQ214"/>
      <c r="FR214"/>
      <c r="FS214"/>
      <c r="FT214"/>
      <c r="FU214"/>
      <c r="FV214"/>
      <c r="FW214"/>
      <c r="FX214"/>
      <c r="FY214"/>
      <c r="FZ214"/>
      <c r="GA214"/>
      <c r="GB214"/>
      <c r="GC214"/>
      <c r="GD214"/>
      <c r="GE214"/>
      <c r="GF214"/>
      <c r="GG214"/>
      <c r="GH214"/>
      <c r="GI214"/>
      <c r="GJ214"/>
      <c r="GK214"/>
      <c r="GL214"/>
      <c r="GM214"/>
      <c r="GN214"/>
      <c r="GO214"/>
      <c r="GP214"/>
      <c r="GQ214"/>
      <c r="GR214"/>
      <c r="GS214"/>
      <c r="GT214"/>
      <c r="GU214"/>
      <c r="GV214"/>
      <c r="GW214"/>
      <c r="GX214"/>
      <c r="GY214"/>
      <c r="GZ214"/>
      <c r="HA214"/>
      <c r="HB214"/>
      <c r="HC214"/>
      <c r="HD214"/>
      <c r="HE214"/>
      <c r="HF214"/>
      <c r="HG214"/>
      <c r="HH214"/>
      <c r="HI214"/>
      <c r="HJ214"/>
      <c r="HK214"/>
      <c r="HL214"/>
      <c r="HM214"/>
      <c r="HN214"/>
      <c r="HO214"/>
      <c r="HP214"/>
      <c r="HQ214"/>
      <c r="HR214"/>
      <c r="HS214"/>
      <c r="HT214"/>
    </row>
    <row r="215" spans="1:228">
      <c r="A215" s="3"/>
      <c r="B215" s="3"/>
      <c r="C215" s="3"/>
      <c r="D215" s="3"/>
      <c r="E215" s="5"/>
      <c r="G215" s="3"/>
      <c r="H215" s="3"/>
      <c r="I215" s="3"/>
      <c r="J215" s="3"/>
      <c r="L215" s="3"/>
      <c r="M215" s="3"/>
      <c r="N215" s="3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  <c r="FO215"/>
      <c r="FP215"/>
      <c r="FQ215"/>
      <c r="FR215"/>
      <c r="FS215"/>
      <c r="FT215"/>
      <c r="FU215"/>
      <c r="FV215"/>
      <c r="FW215"/>
      <c r="FX215"/>
      <c r="FY215"/>
      <c r="FZ215"/>
      <c r="GA215"/>
      <c r="GB215"/>
      <c r="GC215"/>
      <c r="GD215"/>
      <c r="GE215"/>
      <c r="GF215"/>
      <c r="GG215"/>
      <c r="GH215"/>
      <c r="GI215"/>
      <c r="GJ215"/>
      <c r="GK215"/>
      <c r="GL215"/>
      <c r="GM215"/>
      <c r="GN215"/>
      <c r="GO215"/>
      <c r="GP215"/>
      <c r="GQ215"/>
      <c r="GR215"/>
      <c r="GS215"/>
      <c r="GT215"/>
      <c r="GU215"/>
      <c r="GV215"/>
      <c r="GW215"/>
      <c r="GX215"/>
      <c r="GY215"/>
      <c r="GZ215"/>
      <c r="HA215"/>
      <c r="HB215"/>
      <c r="HC215"/>
      <c r="HD215"/>
      <c r="HE215"/>
      <c r="HF215"/>
      <c r="HG215"/>
      <c r="HH215"/>
      <c r="HI215"/>
      <c r="HJ215"/>
      <c r="HK215"/>
      <c r="HL215"/>
      <c r="HM215"/>
      <c r="HN215"/>
      <c r="HO215"/>
      <c r="HP215"/>
      <c r="HQ215"/>
      <c r="HR215"/>
      <c r="HS215"/>
      <c r="HT215"/>
    </row>
    <row r="216" spans="1:228">
      <c r="A216" s="3"/>
      <c r="B216" s="3"/>
      <c r="C216" s="3"/>
      <c r="D216" s="3"/>
      <c r="E216" s="5"/>
      <c r="G216" s="3"/>
      <c r="H216" s="3"/>
      <c r="I216" s="3"/>
      <c r="J216" s="3"/>
      <c r="L216" s="3"/>
      <c r="M216" s="3"/>
      <c r="N216" s="3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  <c r="FO216"/>
      <c r="FP216"/>
      <c r="FQ216"/>
      <c r="FR216"/>
      <c r="FS216"/>
      <c r="FT216"/>
      <c r="FU216"/>
      <c r="FV216"/>
      <c r="FW216"/>
      <c r="FX216"/>
      <c r="FY216"/>
      <c r="FZ216"/>
      <c r="GA216"/>
      <c r="GB216"/>
      <c r="GC216"/>
      <c r="GD216"/>
      <c r="GE216"/>
      <c r="GF216"/>
      <c r="GG216"/>
      <c r="GH216"/>
      <c r="GI216"/>
      <c r="GJ216"/>
      <c r="GK216"/>
      <c r="GL216"/>
      <c r="GM216"/>
      <c r="GN216"/>
      <c r="GO216"/>
      <c r="GP216"/>
      <c r="GQ216"/>
      <c r="GR216"/>
      <c r="GS216"/>
      <c r="GT216"/>
      <c r="GU216"/>
      <c r="GV216"/>
      <c r="GW216"/>
      <c r="GX216"/>
      <c r="GY216"/>
      <c r="GZ216"/>
      <c r="HA216"/>
      <c r="HB216"/>
      <c r="HC216"/>
      <c r="HD216"/>
      <c r="HE216"/>
      <c r="HF216"/>
      <c r="HG216"/>
      <c r="HH216"/>
      <c r="HI216"/>
      <c r="HJ216"/>
      <c r="HK216"/>
      <c r="HL216"/>
      <c r="HM216"/>
      <c r="HN216"/>
      <c r="HO216"/>
      <c r="HP216"/>
      <c r="HQ216"/>
      <c r="HR216"/>
      <c r="HS216"/>
      <c r="HT216"/>
    </row>
    <row r="217" spans="1:228">
      <c r="A217" s="3"/>
      <c r="B217" s="3"/>
      <c r="C217" s="3"/>
      <c r="D217" s="3"/>
      <c r="E217" s="5"/>
      <c r="G217" s="3"/>
      <c r="H217" s="3"/>
      <c r="I217" s="3"/>
      <c r="J217" s="3"/>
      <c r="L217" s="3"/>
      <c r="M217" s="3"/>
      <c r="N217" s="3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  <c r="FO217"/>
      <c r="FP217"/>
      <c r="FQ217"/>
      <c r="FR217"/>
      <c r="FS217"/>
      <c r="FT217"/>
      <c r="FU217"/>
      <c r="FV217"/>
      <c r="FW217"/>
      <c r="FX217"/>
      <c r="FY217"/>
      <c r="FZ217"/>
      <c r="GA217"/>
      <c r="GB217"/>
      <c r="GC217"/>
      <c r="GD217"/>
      <c r="GE217"/>
      <c r="GF217"/>
      <c r="GG217"/>
      <c r="GH217"/>
      <c r="GI217"/>
      <c r="GJ217"/>
      <c r="GK217"/>
      <c r="GL217"/>
      <c r="GM217"/>
      <c r="GN217"/>
      <c r="GO217"/>
      <c r="GP217"/>
      <c r="GQ217"/>
      <c r="GR217"/>
      <c r="GS217"/>
      <c r="GT217"/>
      <c r="GU217"/>
      <c r="GV217"/>
      <c r="GW217"/>
      <c r="GX217"/>
      <c r="GY217"/>
      <c r="GZ217"/>
      <c r="HA217"/>
      <c r="HB217"/>
      <c r="HC217"/>
      <c r="HD217"/>
      <c r="HE217"/>
      <c r="HF217"/>
      <c r="HG217"/>
      <c r="HH217"/>
      <c r="HI217"/>
      <c r="HJ217"/>
      <c r="HK217"/>
      <c r="HL217"/>
      <c r="HM217"/>
      <c r="HN217"/>
      <c r="HO217"/>
      <c r="HP217"/>
      <c r="HQ217"/>
      <c r="HR217"/>
      <c r="HS217"/>
      <c r="HT217"/>
    </row>
    <row r="218" spans="1:228">
      <c r="A218" s="3"/>
      <c r="B218" s="3"/>
      <c r="C218" s="3"/>
      <c r="D218" s="3"/>
      <c r="E218" s="5"/>
      <c r="G218" s="3"/>
      <c r="H218" s="3"/>
      <c r="I218" s="3"/>
      <c r="J218" s="3"/>
      <c r="L218" s="3"/>
      <c r="M218" s="3"/>
      <c r="N218" s="3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  <c r="FO218"/>
      <c r="FP218"/>
      <c r="FQ218"/>
      <c r="FR218"/>
      <c r="FS218"/>
      <c r="FT218"/>
      <c r="FU218"/>
      <c r="FV218"/>
      <c r="FW218"/>
      <c r="FX218"/>
      <c r="FY218"/>
      <c r="FZ218"/>
      <c r="GA218"/>
      <c r="GB218"/>
      <c r="GC218"/>
      <c r="GD218"/>
      <c r="GE218"/>
      <c r="GF218"/>
      <c r="GG218"/>
      <c r="GH218"/>
      <c r="GI218"/>
      <c r="GJ218"/>
      <c r="GK218"/>
      <c r="GL218"/>
      <c r="GM218"/>
      <c r="GN218"/>
      <c r="GO218"/>
      <c r="GP218"/>
      <c r="GQ218"/>
      <c r="GR218"/>
      <c r="GS218"/>
      <c r="GT218"/>
      <c r="GU218"/>
      <c r="GV218"/>
      <c r="GW218"/>
      <c r="GX218"/>
      <c r="GY218"/>
      <c r="GZ218"/>
      <c r="HA218"/>
      <c r="HB218"/>
      <c r="HC218"/>
      <c r="HD218"/>
      <c r="HE218"/>
      <c r="HF218"/>
      <c r="HG218"/>
      <c r="HH218"/>
      <c r="HI218"/>
      <c r="HJ218"/>
      <c r="HK218"/>
      <c r="HL218"/>
      <c r="HM218"/>
      <c r="HN218"/>
      <c r="HO218"/>
      <c r="HP218"/>
      <c r="HQ218"/>
      <c r="HR218"/>
      <c r="HS218"/>
      <c r="HT218"/>
    </row>
    <row r="219" spans="1:228">
      <c r="A219" s="3"/>
      <c r="B219" s="3"/>
      <c r="C219" s="3"/>
      <c r="D219" s="3"/>
      <c r="E219" s="5"/>
      <c r="G219" s="3"/>
      <c r="H219" s="3"/>
      <c r="I219" s="3"/>
      <c r="J219" s="3"/>
      <c r="L219" s="3"/>
      <c r="M219" s="3"/>
      <c r="N219" s="3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  <c r="FO219"/>
      <c r="FP219"/>
      <c r="FQ219"/>
      <c r="FR219"/>
      <c r="FS219"/>
      <c r="FT219"/>
      <c r="FU219"/>
      <c r="FV219"/>
      <c r="FW219"/>
      <c r="FX219"/>
      <c r="FY219"/>
      <c r="FZ219"/>
      <c r="GA219"/>
      <c r="GB219"/>
      <c r="GC219"/>
      <c r="GD219"/>
      <c r="GE219"/>
      <c r="GF219"/>
      <c r="GG219"/>
      <c r="GH219"/>
      <c r="GI219"/>
      <c r="GJ219"/>
      <c r="GK219"/>
      <c r="GL219"/>
      <c r="GM219"/>
      <c r="GN219"/>
      <c r="GO219"/>
      <c r="GP219"/>
      <c r="GQ219"/>
      <c r="GR219"/>
      <c r="GS219"/>
      <c r="GT219"/>
      <c r="GU219"/>
      <c r="GV219"/>
      <c r="GW219"/>
      <c r="GX219"/>
      <c r="GY219"/>
      <c r="GZ219"/>
      <c r="HA219"/>
      <c r="HB219"/>
      <c r="HC219"/>
      <c r="HD219"/>
      <c r="HE219"/>
      <c r="HF219"/>
      <c r="HG219"/>
      <c r="HH219"/>
      <c r="HI219"/>
      <c r="HJ219"/>
      <c r="HK219"/>
      <c r="HL219"/>
      <c r="HM219"/>
      <c r="HN219"/>
      <c r="HO219"/>
      <c r="HP219"/>
      <c r="HQ219"/>
      <c r="HR219"/>
      <c r="HS219"/>
      <c r="HT219"/>
    </row>
    <row r="220" spans="1:228">
      <c r="A220" s="3"/>
      <c r="B220" s="3"/>
      <c r="C220" s="3"/>
      <c r="D220" s="3"/>
      <c r="E220" s="5"/>
      <c r="G220" s="3"/>
      <c r="H220" s="3"/>
      <c r="I220" s="3"/>
      <c r="J220" s="3"/>
      <c r="L220" s="3"/>
      <c r="M220" s="3"/>
      <c r="N220" s="3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  <c r="FO220"/>
      <c r="FP220"/>
      <c r="FQ220"/>
      <c r="FR220"/>
      <c r="FS220"/>
      <c r="FT220"/>
      <c r="FU220"/>
      <c r="FV220"/>
      <c r="FW220"/>
      <c r="FX220"/>
      <c r="FY220"/>
      <c r="FZ220"/>
      <c r="GA220"/>
      <c r="GB220"/>
      <c r="GC220"/>
      <c r="GD220"/>
      <c r="GE220"/>
      <c r="GF220"/>
      <c r="GG220"/>
      <c r="GH220"/>
      <c r="GI220"/>
      <c r="GJ220"/>
      <c r="GK220"/>
      <c r="GL220"/>
      <c r="GM220"/>
      <c r="GN220"/>
      <c r="GO220"/>
      <c r="GP220"/>
      <c r="GQ220"/>
      <c r="GR220"/>
      <c r="GS220"/>
      <c r="GT220"/>
      <c r="GU220"/>
      <c r="GV220"/>
      <c r="GW220"/>
      <c r="GX220"/>
      <c r="GY220"/>
      <c r="GZ220"/>
      <c r="HA220"/>
      <c r="HB220"/>
      <c r="HC220"/>
      <c r="HD220"/>
      <c r="HE220"/>
      <c r="HF220"/>
      <c r="HG220"/>
      <c r="HH220"/>
      <c r="HI220"/>
      <c r="HJ220"/>
      <c r="HK220"/>
      <c r="HL220"/>
      <c r="HM220"/>
      <c r="HN220"/>
      <c r="HO220"/>
      <c r="HP220"/>
      <c r="HQ220"/>
      <c r="HR220"/>
      <c r="HS220"/>
      <c r="HT220"/>
    </row>
    <row r="221" spans="1:228">
      <c r="A221" s="3"/>
      <c r="B221" s="3"/>
      <c r="C221" s="3"/>
      <c r="D221" s="3"/>
      <c r="E221" s="5"/>
      <c r="G221" s="3"/>
      <c r="H221" s="3"/>
      <c r="I221" s="3"/>
      <c r="J221" s="3"/>
      <c r="L221" s="3"/>
      <c r="M221" s="3"/>
      <c r="N221" s="3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  <c r="FO221"/>
      <c r="FP221"/>
      <c r="FQ221"/>
      <c r="FR221"/>
      <c r="FS221"/>
      <c r="FT221"/>
      <c r="FU221"/>
      <c r="FV221"/>
      <c r="FW221"/>
      <c r="FX221"/>
      <c r="FY221"/>
      <c r="FZ221"/>
      <c r="GA221"/>
      <c r="GB221"/>
      <c r="GC221"/>
      <c r="GD221"/>
      <c r="GE221"/>
      <c r="GF221"/>
      <c r="GG221"/>
      <c r="GH221"/>
      <c r="GI221"/>
      <c r="GJ221"/>
      <c r="GK221"/>
      <c r="GL221"/>
      <c r="GM221"/>
      <c r="GN221"/>
      <c r="GO221"/>
      <c r="GP221"/>
      <c r="GQ221"/>
      <c r="GR221"/>
      <c r="GS221"/>
      <c r="GT221"/>
      <c r="GU221"/>
      <c r="GV221"/>
      <c r="GW221"/>
      <c r="GX221"/>
      <c r="GY221"/>
      <c r="GZ221"/>
      <c r="HA221"/>
      <c r="HB221"/>
      <c r="HC221"/>
      <c r="HD221"/>
      <c r="HE221"/>
      <c r="HF221"/>
      <c r="HG221"/>
      <c r="HH221"/>
      <c r="HI221"/>
      <c r="HJ221"/>
      <c r="HK221"/>
      <c r="HL221"/>
      <c r="HM221"/>
      <c r="HN221"/>
      <c r="HO221"/>
      <c r="HP221"/>
      <c r="HQ221"/>
      <c r="HR221"/>
      <c r="HS221"/>
      <c r="HT221"/>
    </row>
    <row r="222" spans="1:228">
      <c r="A222" s="3"/>
      <c r="B222" s="3"/>
      <c r="C222" s="3"/>
      <c r="D222" s="3"/>
      <c r="E222" s="5"/>
      <c r="G222" s="3"/>
      <c r="H222" s="3"/>
      <c r="I222" s="3"/>
      <c r="J222" s="3"/>
      <c r="L222" s="3"/>
      <c r="M222" s="3"/>
      <c r="N222" s="3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  <c r="FO222"/>
      <c r="FP222"/>
      <c r="FQ222"/>
      <c r="FR222"/>
      <c r="FS222"/>
      <c r="FT222"/>
      <c r="FU222"/>
      <c r="FV222"/>
      <c r="FW222"/>
      <c r="FX222"/>
      <c r="FY222"/>
      <c r="FZ222"/>
      <c r="GA222"/>
      <c r="GB222"/>
      <c r="GC222"/>
      <c r="GD222"/>
      <c r="GE222"/>
      <c r="GF222"/>
      <c r="GG222"/>
      <c r="GH222"/>
      <c r="GI222"/>
      <c r="GJ222"/>
      <c r="GK222"/>
      <c r="GL222"/>
      <c r="GM222"/>
      <c r="GN222"/>
      <c r="GO222"/>
      <c r="GP222"/>
      <c r="GQ222"/>
      <c r="GR222"/>
      <c r="GS222"/>
      <c r="GT222"/>
      <c r="GU222"/>
      <c r="GV222"/>
      <c r="GW222"/>
      <c r="GX222"/>
      <c r="GY222"/>
      <c r="GZ222"/>
      <c r="HA222"/>
      <c r="HB222"/>
      <c r="HC222"/>
      <c r="HD222"/>
      <c r="HE222"/>
      <c r="HF222"/>
      <c r="HG222"/>
      <c r="HH222"/>
      <c r="HI222"/>
      <c r="HJ222"/>
      <c r="HK222"/>
      <c r="HL222"/>
      <c r="HM222"/>
      <c r="HN222"/>
      <c r="HO222"/>
      <c r="HP222"/>
      <c r="HQ222"/>
      <c r="HR222"/>
      <c r="HS222"/>
      <c r="HT222"/>
    </row>
    <row r="223" spans="1:228">
      <c r="A223" s="3"/>
      <c r="B223" s="3"/>
      <c r="C223" s="3"/>
      <c r="D223" s="3"/>
      <c r="E223" s="5"/>
      <c r="G223" s="3"/>
      <c r="H223" s="3"/>
      <c r="I223" s="3"/>
      <c r="J223" s="3"/>
      <c r="L223" s="3"/>
      <c r="M223" s="3"/>
      <c r="N223" s="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  <c r="FO223"/>
      <c r="FP223"/>
      <c r="FQ223"/>
      <c r="FR223"/>
      <c r="FS223"/>
      <c r="FT223"/>
      <c r="FU223"/>
      <c r="FV223"/>
      <c r="FW223"/>
      <c r="FX223"/>
      <c r="FY223"/>
      <c r="FZ223"/>
      <c r="GA223"/>
      <c r="GB223"/>
      <c r="GC223"/>
      <c r="GD223"/>
      <c r="GE223"/>
      <c r="GF223"/>
      <c r="GG223"/>
      <c r="GH223"/>
      <c r="GI223"/>
      <c r="GJ223"/>
      <c r="GK223"/>
      <c r="GL223"/>
      <c r="GM223"/>
      <c r="GN223"/>
      <c r="GO223"/>
      <c r="GP223"/>
      <c r="GQ223"/>
      <c r="GR223"/>
      <c r="GS223"/>
      <c r="GT223"/>
      <c r="GU223"/>
      <c r="GV223"/>
      <c r="GW223"/>
      <c r="GX223"/>
      <c r="GY223"/>
      <c r="GZ223"/>
      <c r="HA223"/>
      <c r="HB223"/>
      <c r="HC223"/>
      <c r="HD223"/>
      <c r="HE223"/>
      <c r="HF223"/>
      <c r="HG223"/>
      <c r="HH223"/>
      <c r="HI223"/>
      <c r="HJ223"/>
      <c r="HK223"/>
      <c r="HL223"/>
      <c r="HM223"/>
      <c r="HN223"/>
      <c r="HO223"/>
      <c r="HP223"/>
      <c r="HQ223"/>
      <c r="HR223"/>
      <c r="HS223"/>
      <c r="HT223"/>
    </row>
    <row r="224" spans="1:228">
      <c r="A224" s="3"/>
      <c r="B224" s="3"/>
      <c r="C224" s="3"/>
      <c r="D224" s="3"/>
      <c r="E224" s="5"/>
      <c r="G224" s="3"/>
      <c r="H224" s="3"/>
      <c r="I224" s="3"/>
      <c r="J224" s="3"/>
      <c r="L224" s="3"/>
      <c r="M224" s="3"/>
      <c r="N224" s="3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  <c r="FO224"/>
      <c r="FP224"/>
      <c r="FQ224"/>
      <c r="FR224"/>
      <c r="FS224"/>
      <c r="FT224"/>
      <c r="FU224"/>
      <c r="FV224"/>
      <c r="FW224"/>
      <c r="FX224"/>
      <c r="FY224"/>
      <c r="FZ224"/>
      <c r="GA224"/>
      <c r="GB224"/>
      <c r="GC224"/>
      <c r="GD224"/>
      <c r="GE224"/>
      <c r="GF224"/>
      <c r="GG224"/>
      <c r="GH224"/>
      <c r="GI224"/>
      <c r="GJ224"/>
      <c r="GK224"/>
      <c r="GL224"/>
      <c r="GM224"/>
      <c r="GN224"/>
      <c r="GO224"/>
      <c r="GP224"/>
      <c r="GQ224"/>
      <c r="GR224"/>
      <c r="GS224"/>
      <c r="GT224"/>
      <c r="GU224"/>
      <c r="GV224"/>
      <c r="GW224"/>
      <c r="GX224"/>
      <c r="GY224"/>
      <c r="GZ224"/>
      <c r="HA224"/>
      <c r="HB224"/>
      <c r="HC224"/>
      <c r="HD224"/>
      <c r="HE224"/>
      <c r="HF224"/>
      <c r="HG224"/>
      <c r="HH224"/>
      <c r="HI224"/>
      <c r="HJ224"/>
      <c r="HK224"/>
      <c r="HL224"/>
      <c r="HM224"/>
      <c r="HN224"/>
      <c r="HO224"/>
      <c r="HP224"/>
      <c r="HQ224"/>
      <c r="HR224"/>
      <c r="HS224"/>
      <c r="HT224"/>
    </row>
    <row r="225" spans="1:228">
      <c r="A225" s="3"/>
      <c r="B225" s="3"/>
      <c r="C225" s="3"/>
      <c r="D225" s="3"/>
      <c r="E225" s="5"/>
      <c r="G225" s="3"/>
      <c r="H225" s="3"/>
      <c r="I225" s="3"/>
      <c r="J225" s="3"/>
      <c r="L225" s="3"/>
      <c r="M225" s="3"/>
      <c r="N225" s="3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  <c r="FO225"/>
      <c r="FP225"/>
      <c r="FQ225"/>
      <c r="FR225"/>
      <c r="FS225"/>
      <c r="FT225"/>
      <c r="FU225"/>
      <c r="FV225"/>
      <c r="FW225"/>
      <c r="FX225"/>
      <c r="FY225"/>
      <c r="FZ225"/>
      <c r="GA225"/>
      <c r="GB225"/>
      <c r="GC225"/>
      <c r="GD225"/>
      <c r="GE225"/>
      <c r="GF225"/>
      <c r="GG225"/>
      <c r="GH225"/>
      <c r="GI225"/>
      <c r="GJ225"/>
      <c r="GK225"/>
      <c r="GL225"/>
      <c r="GM225"/>
      <c r="GN225"/>
      <c r="GO225"/>
      <c r="GP225"/>
      <c r="GQ225"/>
      <c r="GR225"/>
      <c r="GS225"/>
      <c r="GT225"/>
      <c r="GU225"/>
      <c r="GV225"/>
      <c r="GW225"/>
      <c r="GX225"/>
      <c r="GY225"/>
      <c r="GZ225"/>
      <c r="HA225"/>
      <c r="HB225"/>
      <c r="HC225"/>
      <c r="HD225"/>
      <c r="HE225"/>
      <c r="HF225"/>
      <c r="HG225"/>
      <c r="HH225"/>
      <c r="HI225"/>
      <c r="HJ225"/>
      <c r="HK225"/>
      <c r="HL225"/>
      <c r="HM225"/>
      <c r="HN225"/>
      <c r="HO225"/>
      <c r="HP225"/>
      <c r="HQ225"/>
      <c r="HR225"/>
      <c r="HS225"/>
      <c r="HT225"/>
    </row>
    <row r="226" spans="1:228">
      <c r="A226" s="3"/>
      <c r="B226" s="3"/>
      <c r="C226" s="3"/>
      <c r="D226" s="3"/>
      <c r="E226" s="5"/>
      <c r="G226" s="3"/>
      <c r="H226" s="3"/>
      <c r="I226" s="3"/>
      <c r="J226" s="3"/>
      <c r="L226" s="3"/>
      <c r="M226" s="3"/>
      <c r="N226" s="3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  <c r="FO226"/>
      <c r="FP226"/>
      <c r="FQ226"/>
      <c r="FR226"/>
      <c r="FS226"/>
      <c r="FT226"/>
      <c r="FU226"/>
      <c r="FV226"/>
      <c r="FW226"/>
      <c r="FX226"/>
      <c r="FY226"/>
      <c r="FZ226"/>
      <c r="GA226"/>
      <c r="GB226"/>
      <c r="GC226"/>
      <c r="GD226"/>
      <c r="GE226"/>
      <c r="GF226"/>
      <c r="GG226"/>
      <c r="GH226"/>
      <c r="GI226"/>
      <c r="GJ226"/>
      <c r="GK226"/>
      <c r="GL226"/>
      <c r="GM226"/>
      <c r="GN226"/>
      <c r="GO226"/>
      <c r="GP226"/>
      <c r="GQ226"/>
      <c r="GR226"/>
      <c r="GS226"/>
      <c r="GT226"/>
      <c r="GU226"/>
      <c r="GV226"/>
      <c r="GW226"/>
      <c r="GX226"/>
      <c r="GY226"/>
      <c r="GZ226"/>
      <c r="HA226"/>
      <c r="HB226"/>
      <c r="HC226"/>
      <c r="HD226"/>
      <c r="HE226"/>
      <c r="HF226"/>
      <c r="HG226"/>
      <c r="HH226"/>
      <c r="HI226"/>
      <c r="HJ226"/>
      <c r="HK226"/>
      <c r="HL226"/>
      <c r="HM226"/>
      <c r="HN226"/>
      <c r="HO226"/>
      <c r="HP226"/>
      <c r="HQ226"/>
      <c r="HR226"/>
      <c r="HS226"/>
      <c r="HT226"/>
    </row>
    <row r="227" spans="1:228">
      <c r="A227" s="3"/>
      <c r="B227" s="3"/>
      <c r="C227" s="3"/>
      <c r="D227" s="3"/>
      <c r="E227" s="5"/>
      <c r="G227" s="3"/>
      <c r="H227" s="3"/>
      <c r="I227" s="3"/>
      <c r="J227" s="3"/>
      <c r="L227" s="3"/>
      <c r="M227" s="3"/>
      <c r="N227" s="3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  <c r="FO227"/>
      <c r="FP227"/>
      <c r="FQ227"/>
      <c r="FR227"/>
      <c r="FS227"/>
      <c r="FT227"/>
      <c r="FU227"/>
      <c r="FV227"/>
      <c r="FW227"/>
      <c r="FX227"/>
      <c r="FY227"/>
      <c r="FZ227"/>
      <c r="GA227"/>
      <c r="GB227"/>
      <c r="GC227"/>
      <c r="GD227"/>
      <c r="GE227"/>
      <c r="GF227"/>
      <c r="GG227"/>
      <c r="GH227"/>
      <c r="GI227"/>
      <c r="GJ227"/>
      <c r="GK227"/>
      <c r="GL227"/>
      <c r="GM227"/>
      <c r="GN227"/>
      <c r="GO227"/>
      <c r="GP227"/>
      <c r="GQ227"/>
      <c r="GR227"/>
      <c r="GS227"/>
      <c r="GT227"/>
      <c r="GU227"/>
      <c r="GV227"/>
      <c r="GW227"/>
      <c r="GX227"/>
      <c r="GY227"/>
      <c r="GZ227"/>
      <c r="HA227"/>
      <c r="HB227"/>
      <c r="HC227"/>
      <c r="HD227"/>
      <c r="HE227"/>
      <c r="HF227"/>
      <c r="HG227"/>
      <c r="HH227"/>
      <c r="HI227"/>
      <c r="HJ227"/>
      <c r="HK227"/>
      <c r="HL227"/>
      <c r="HM227"/>
      <c r="HN227"/>
      <c r="HO227"/>
      <c r="HP227"/>
      <c r="HQ227"/>
      <c r="HR227"/>
      <c r="HS227"/>
      <c r="HT227"/>
    </row>
    <row r="228" spans="1:228">
      <c r="A228" s="3"/>
      <c r="B228" s="3"/>
      <c r="C228" s="3"/>
      <c r="D228" s="3"/>
      <c r="E228" s="5"/>
      <c r="G228" s="3"/>
      <c r="H228" s="3"/>
      <c r="I228" s="3"/>
      <c r="J228" s="3"/>
      <c r="L228" s="3"/>
      <c r="M228" s="3"/>
      <c r="N228" s="3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  <c r="FO228"/>
      <c r="FP228"/>
      <c r="FQ228"/>
      <c r="FR228"/>
      <c r="FS228"/>
      <c r="FT228"/>
      <c r="FU228"/>
      <c r="FV228"/>
      <c r="FW228"/>
      <c r="FX228"/>
      <c r="FY228"/>
      <c r="FZ228"/>
      <c r="GA228"/>
      <c r="GB228"/>
      <c r="GC228"/>
      <c r="GD228"/>
      <c r="GE228"/>
      <c r="GF228"/>
      <c r="GG228"/>
      <c r="GH228"/>
      <c r="GI228"/>
      <c r="GJ228"/>
      <c r="GK228"/>
      <c r="GL228"/>
      <c r="GM228"/>
      <c r="GN228"/>
      <c r="GO228"/>
      <c r="GP228"/>
      <c r="GQ228"/>
      <c r="GR228"/>
      <c r="GS228"/>
      <c r="GT228"/>
      <c r="GU228"/>
      <c r="GV228"/>
      <c r="GW228"/>
      <c r="GX228"/>
      <c r="GY228"/>
      <c r="GZ228"/>
      <c r="HA228"/>
      <c r="HB228"/>
      <c r="HC228"/>
      <c r="HD228"/>
      <c r="HE228"/>
      <c r="HF228"/>
      <c r="HG228"/>
      <c r="HH228"/>
      <c r="HI228"/>
      <c r="HJ228"/>
      <c r="HK228"/>
      <c r="HL228"/>
      <c r="HM228"/>
      <c r="HN228"/>
      <c r="HO228"/>
      <c r="HP228"/>
      <c r="HQ228"/>
      <c r="HR228"/>
      <c r="HS228"/>
      <c r="HT228"/>
    </row>
    <row r="229" spans="1:228">
      <c r="A229" s="3"/>
      <c r="B229" s="3"/>
      <c r="C229" s="3"/>
      <c r="D229" s="3"/>
      <c r="E229" s="5"/>
      <c r="G229" s="3"/>
      <c r="H229" s="3"/>
      <c r="I229" s="3"/>
      <c r="J229" s="3"/>
      <c r="L229" s="3"/>
      <c r="M229" s="3"/>
      <c r="N229" s="3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  <c r="FO229"/>
      <c r="FP229"/>
      <c r="FQ229"/>
      <c r="FR229"/>
      <c r="FS229"/>
      <c r="FT229"/>
      <c r="FU229"/>
      <c r="FV229"/>
      <c r="FW229"/>
      <c r="FX229"/>
      <c r="FY229"/>
      <c r="FZ229"/>
      <c r="GA229"/>
      <c r="GB229"/>
      <c r="GC229"/>
      <c r="GD229"/>
      <c r="GE229"/>
      <c r="GF229"/>
      <c r="GG229"/>
      <c r="GH229"/>
      <c r="GI229"/>
      <c r="GJ229"/>
      <c r="GK229"/>
      <c r="GL229"/>
      <c r="GM229"/>
      <c r="GN229"/>
      <c r="GO229"/>
      <c r="GP229"/>
      <c r="GQ229"/>
      <c r="GR229"/>
      <c r="GS229"/>
      <c r="GT229"/>
      <c r="GU229"/>
      <c r="GV229"/>
      <c r="GW229"/>
      <c r="GX229"/>
      <c r="GY229"/>
      <c r="GZ229"/>
      <c r="HA229"/>
      <c r="HB229"/>
      <c r="HC229"/>
      <c r="HD229"/>
      <c r="HE229"/>
      <c r="HF229"/>
      <c r="HG229"/>
      <c r="HH229"/>
      <c r="HI229"/>
      <c r="HJ229"/>
      <c r="HK229"/>
      <c r="HL229"/>
      <c r="HM229"/>
      <c r="HN229"/>
      <c r="HO229"/>
      <c r="HP229"/>
      <c r="HQ229"/>
      <c r="HR229"/>
      <c r="HS229"/>
      <c r="HT229"/>
    </row>
    <row r="230" spans="1:228">
      <c r="A230" s="3"/>
      <c r="B230" s="3"/>
      <c r="C230" s="3"/>
      <c r="D230" s="3"/>
      <c r="E230" s="5"/>
      <c r="G230" s="3"/>
      <c r="H230" s="3"/>
      <c r="I230" s="3"/>
      <c r="J230" s="3"/>
      <c r="L230" s="3"/>
      <c r="M230" s="3"/>
      <c r="N230" s="3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  <c r="FO230"/>
      <c r="FP230"/>
      <c r="FQ230"/>
      <c r="FR230"/>
      <c r="FS230"/>
      <c r="FT230"/>
      <c r="FU230"/>
      <c r="FV230"/>
      <c r="FW230"/>
      <c r="FX230"/>
      <c r="FY230"/>
      <c r="FZ230"/>
      <c r="GA230"/>
      <c r="GB230"/>
      <c r="GC230"/>
      <c r="GD230"/>
      <c r="GE230"/>
      <c r="GF230"/>
      <c r="GG230"/>
      <c r="GH230"/>
      <c r="GI230"/>
      <c r="GJ230"/>
      <c r="GK230"/>
      <c r="GL230"/>
      <c r="GM230"/>
      <c r="GN230"/>
      <c r="GO230"/>
      <c r="GP230"/>
      <c r="GQ230"/>
      <c r="GR230"/>
      <c r="GS230"/>
      <c r="GT230"/>
      <c r="GU230"/>
      <c r="GV230"/>
      <c r="GW230"/>
      <c r="GX230"/>
      <c r="GY230"/>
      <c r="GZ230"/>
      <c r="HA230"/>
      <c r="HB230"/>
      <c r="HC230"/>
      <c r="HD230"/>
      <c r="HE230"/>
      <c r="HF230"/>
      <c r="HG230"/>
      <c r="HH230"/>
      <c r="HI230"/>
      <c r="HJ230"/>
      <c r="HK230"/>
      <c r="HL230"/>
      <c r="HM230"/>
      <c r="HN230"/>
      <c r="HO230"/>
      <c r="HP230"/>
      <c r="HQ230"/>
      <c r="HR230"/>
      <c r="HS230"/>
      <c r="HT230"/>
    </row>
    <row r="231" spans="1:228">
      <c r="A231" s="3"/>
      <c r="B231" s="3"/>
      <c r="C231" s="3"/>
      <c r="D231" s="3"/>
      <c r="E231" s="5"/>
      <c r="G231" s="3"/>
      <c r="H231" s="3"/>
      <c r="I231" s="3"/>
      <c r="J231" s="3"/>
      <c r="L231" s="3"/>
      <c r="M231" s="3"/>
      <c r="N231" s="3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  <c r="FO231"/>
      <c r="FP231"/>
      <c r="FQ231"/>
      <c r="FR231"/>
      <c r="FS231"/>
      <c r="FT231"/>
      <c r="FU231"/>
      <c r="FV231"/>
      <c r="FW231"/>
      <c r="FX231"/>
      <c r="FY231"/>
      <c r="FZ231"/>
      <c r="GA231"/>
      <c r="GB231"/>
      <c r="GC231"/>
      <c r="GD231"/>
      <c r="GE231"/>
      <c r="GF231"/>
      <c r="GG231"/>
      <c r="GH231"/>
      <c r="GI231"/>
      <c r="GJ231"/>
      <c r="GK231"/>
      <c r="GL231"/>
      <c r="GM231"/>
      <c r="GN231"/>
      <c r="GO231"/>
      <c r="GP231"/>
      <c r="GQ231"/>
      <c r="GR231"/>
      <c r="GS231"/>
      <c r="GT231"/>
      <c r="GU231"/>
      <c r="GV231"/>
      <c r="GW231"/>
      <c r="GX231"/>
      <c r="GY231"/>
      <c r="GZ231"/>
      <c r="HA231"/>
      <c r="HB231"/>
      <c r="HC231"/>
      <c r="HD231"/>
      <c r="HE231"/>
      <c r="HF231"/>
      <c r="HG231"/>
      <c r="HH231"/>
      <c r="HI231"/>
      <c r="HJ231"/>
      <c r="HK231"/>
      <c r="HL231"/>
      <c r="HM231"/>
      <c r="HN231"/>
      <c r="HO231"/>
      <c r="HP231"/>
      <c r="HQ231"/>
      <c r="HR231"/>
      <c r="HS231"/>
      <c r="HT231"/>
    </row>
    <row r="232" spans="1:228">
      <c r="A232" s="3"/>
      <c r="B232" s="3"/>
      <c r="C232" s="3"/>
      <c r="D232" s="3"/>
      <c r="E232" s="5"/>
      <c r="G232" s="3"/>
      <c r="H232" s="3"/>
      <c r="I232" s="3"/>
      <c r="J232" s="3"/>
      <c r="L232" s="3"/>
      <c r="M232" s="3"/>
      <c r="N232" s="3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  <c r="FO232"/>
      <c r="FP232"/>
      <c r="FQ232"/>
      <c r="FR232"/>
      <c r="FS232"/>
      <c r="FT232"/>
      <c r="FU232"/>
      <c r="FV232"/>
      <c r="FW232"/>
      <c r="FX232"/>
      <c r="FY232"/>
      <c r="FZ232"/>
      <c r="GA232"/>
      <c r="GB232"/>
      <c r="GC232"/>
      <c r="GD232"/>
      <c r="GE232"/>
      <c r="GF232"/>
      <c r="GG232"/>
      <c r="GH232"/>
      <c r="GI232"/>
      <c r="GJ232"/>
      <c r="GK232"/>
      <c r="GL232"/>
      <c r="GM232"/>
      <c r="GN232"/>
      <c r="GO232"/>
      <c r="GP232"/>
      <c r="GQ232"/>
      <c r="GR232"/>
      <c r="GS232"/>
      <c r="GT232"/>
      <c r="GU232"/>
      <c r="GV232"/>
      <c r="GW232"/>
      <c r="GX232"/>
      <c r="GY232"/>
      <c r="GZ232"/>
      <c r="HA232"/>
      <c r="HB232"/>
      <c r="HC232"/>
      <c r="HD232"/>
      <c r="HE232"/>
      <c r="HF232"/>
      <c r="HG232"/>
      <c r="HH232"/>
      <c r="HI232"/>
      <c r="HJ232"/>
      <c r="HK232"/>
      <c r="HL232"/>
      <c r="HM232"/>
      <c r="HN232"/>
      <c r="HO232"/>
      <c r="HP232"/>
      <c r="HQ232"/>
      <c r="HR232"/>
      <c r="HS232"/>
      <c r="HT232"/>
    </row>
    <row r="233" spans="1:228">
      <c r="A233" s="3"/>
      <c r="B233" s="3"/>
      <c r="C233" s="3"/>
      <c r="D233" s="3"/>
      <c r="E233" s="5"/>
      <c r="G233" s="3"/>
      <c r="H233" s="3"/>
      <c r="I233" s="3"/>
      <c r="J233" s="3"/>
      <c r="L233" s="3"/>
      <c r="M233" s="3"/>
      <c r="N233" s="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  <c r="FO233"/>
      <c r="FP233"/>
      <c r="FQ233"/>
      <c r="FR233"/>
      <c r="FS233"/>
      <c r="FT233"/>
      <c r="FU233"/>
      <c r="FV233"/>
      <c r="FW233"/>
      <c r="FX233"/>
      <c r="FY233"/>
      <c r="FZ233"/>
      <c r="GA233"/>
      <c r="GB233"/>
      <c r="GC233"/>
      <c r="GD233"/>
      <c r="GE233"/>
      <c r="GF233"/>
      <c r="GG233"/>
      <c r="GH233"/>
      <c r="GI233"/>
      <c r="GJ233"/>
      <c r="GK233"/>
      <c r="GL233"/>
      <c r="GM233"/>
      <c r="GN233"/>
      <c r="GO233"/>
      <c r="GP233"/>
      <c r="GQ233"/>
      <c r="GR233"/>
      <c r="GS233"/>
      <c r="GT233"/>
      <c r="GU233"/>
      <c r="GV233"/>
      <c r="GW233"/>
      <c r="GX233"/>
      <c r="GY233"/>
      <c r="GZ233"/>
      <c r="HA233"/>
      <c r="HB233"/>
      <c r="HC233"/>
      <c r="HD233"/>
      <c r="HE233"/>
      <c r="HF233"/>
      <c r="HG233"/>
      <c r="HH233"/>
      <c r="HI233"/>
      <c r="HJ233"/>
      <c r="HK233"/>
      <c r="HL233"/>
      <c r="HM233"/>
      <c r="HN233"/>
      <c r="HO233"/>
      <c r="HP233"/>
      <c r="HQ233"/>
      <c r="HR233"/>
      <c r="HS233"/>
      <c r="HT233"/>
    </row>
    <row r="234" spans="1:228">
      <c r="A234" s="3"/>
      <c r="B234" s="3"/>
      <c r="C234" s="3"/>
      <c r="D234" s="3"/>
      <c r="E234" s="5"/>
      <c r="G234" s="3"/>
      <c r="H234" s="3"/>
      <c r="I234" s="3"/>
      <c r="J234" s="3"/>
      <c r="L234" s="3"/>
      <c r="M234" s="3"/>
      <c r="N234" s="3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  <c r="FO234"/>
      <c r="FP234"/>
      <c r="FQ234"/>
      <c r="FR234"/>
      <c r="FS234"/>
      <c r="FT234"/>
      <c r="FU234"/>
      <c r="FV234"/>
      <c r="FW234"/>
      <c r="FX234"/>
      <c r="FY234"/>
      <c r="FZ234"/>
      <c r="GA234"/>
      <c r="GB234"/>
      <c r="GC234"/>
      <c r="GD234"/>
      <c r="GE234"/>
      <c r="GF234"/>
      <c r="GG234"/>
      <c r="GH234"/>
      <c r="GI234"/>
      <c r="GJ234"/>
      <c r="GK234"/>
      <c r="GL234"/>
      <c r="GM234"/>
      <c r="GN234"/>
      <c r="GO234"/>
      <c r="GP234"/>
      <c r="GQ234"/>
      <c r="GR234"/>
      <c r="GS234"/>
      <c r="GT234"/>
      <c r="GU234"/>
      <c r="GV234"/>
      <c r="GW234"/>
      <c r="GX234"/>
      <c r="GY234"/>
      <c r="GZ234"/>
      <c r="HA234"/>
      <c r="HB234"/>
      <c r="HC234"/>
      <c r="HD234"/>
      <c r="HE234"/>
      <c r="HF234"/>
      <c r="HG234"/>
      <c r="HH234"/>
      <c r="HI234"/>
      <c r="HJ234"/>
      <c r="HK234"/>
      <c r="HL234"/>
      <c r="HM234"/>
      <c r="HN234"/>
      <c r="HO234"/>
      <c r="HP234"/>
      <c r="HQ234"/>
      <c r="HR234"/>
      <c r="HS234"/>
      <c r="HT234"/>
    </row>
    <row r="235" spans="1:228">
      <c r="A235" s="3"/>
      <c r="B235" s="3"/>
      <c r="C235" s="3"/>
      <c r="D235" s="3"/>
      <c r="E235" s="5"/>
      <c r="G235" s="3"/>
      <c r="H235" s="3"/>
      <c r="I235" s="3"/>
      <c r="J235" s="3"/>
      <c r="L235" s="3"/>
      <c r="M235" s="3"/>
      <c r="N235" s="3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  <c r="FO235"/>
      <c r="FP235"/>
      <c r="FQ235"/>
      <c r="FR235"/>
      <c r="FS235"/>
      <c r="FT235"/>
      <c r="FU235"/>
      <c r="FV235"/>
      <c r="FW235"/>
      <c r="FX235"/>
      <c r="FY235"/>
      <c r="FZ235"/>
      <c r="GA235"/>
      <c r="GB235"/>
      <c r="GC235"/>
      <c r="GD235"/>
      <c r="GE235"/>
      <c r="GF235"/>
      <c r="GG235"/>
      <c r="GH235"/>
      <c r="GI235"/>
      <c r="GJ235"/>
      <c r="GK235"/>
      <c r="GL235"/>
      <c r="GM235"/>
      <c r="GN235"/>
      <c r="GO235"/>
      <c r="GP235"/>
      <c r="GQ235"/>
      <c r="GR235"/>
      <c r="GS235"/>
      <c r="GT235"/>
      <c r="GU235"/>
      <c r="GV235"/>
      <c r="GW235"/>
      <c r="GX235"/>
      <c r="GY235"/>
      <c r="GZ235"/>
      <c r="HA235"/>
      <c r="HB235"/>
      <c r="HC235"/>
      <c r="HD235"/>
      <c r="HE235"/>
      <c r="HF235"/>
      <c r="HG235"/>
      <c r="HH235"/>
      <c r="HI235"/>
      <c r="HJ235"/>
      <c r="HK235"/>
      <c r="HL235"/>
      <c r="HM235"/>
      <c r="HN235"/>
      <c r="HO235"/>
      <c r="HP235"/>
      <c r="HQ235"/>
      <c r="HR235"/>
      <c r="HS235"/>
      <c r="HT235"/>
    </row>
    <row r="236" spans="1:228">
      <c r="A236" s="3"/>
      <c r="B236" s="3"/>
      <c r="C236" s="3"/>
      <c r="D236" s="3"/>
      <c r="E236" s="5"/>
      <c r="G236" s="3"/>
      <c r="H236" s="3"/>
      <c r="I236" s="3"/>
      <c r="J236" s="3"/>
      <c r="L236" s="3"/>
      <c r="M236" s="3"/>
      <c r="N236" s="3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  <c r="FO236"/>
      <c r="FP236"/>
      <c r="FQ236"/>
      <c r="FR236"/>
      <c r="FS236"/>
      <c r="FT236"/>
      <c r="FU236"/>
      <c r="FV236"/>
      <c r="FW236"/>
      <c r="FX236"/>
      <c r="FY236"/>
      <c r="FZ236"/>
      <c r="GA236"/>
      <c r="GB236"/>
      <c r="GC236"/>
      <c r="GD236"/>
      <c r="GE236"/>
      <c r="GF236"/>
      <c r="GG236"/>
      <c r="GH236"/>
      <c r="GI236"/>
      <c r="GJ236"/>
      <c r="GK236"/>
      <c r="GL236"/>
      <c r="GM236"/>
      <c r="GN236"/>
      <c r="GO236"/>
      <c r="GP236"/>
      <c r="GQ236"/>
      <c r="GR236"/>
      <c r="GS236"/>
      <c r="GT236"/>
      <c r="GU236"/>
      <c r="GV236"/>
      <c r="GW236"/>
      <c r="GX236"/>
      <c r="GY236"/>
      <c r="GZ236"/>
      <c r="HA236"/>
      <c r="HB236"/>
      <c r="HC236"/>
      <c r="HD236"/>
      <c r="HE236"/>
      <c r="HF236"/>
      <c r="HG236"/>
      <c r="HH236"/>
      <c r="HI236"/>
      <c r="HJ236"/>
      <c r="HK236"/>
      <c r="HL236"/>
      <c r="HM236"/>
      <c r="HN236"/>
      <c r="HO236"/>
      <c r="HP236"/>
      <c r="HQ236"/>
      <c r="HR236"/>
      <c r="HS236"/>
      <c r="HT236"/>
    </row>
    <row r="237" spans="1:228">
      <c r="A237" s="3"/>
      <c r="B237" s="3"/>
      <c r="C237" s="3"/>
      <c r="D237" s="3"/>
      <c r="E237" s="5"/>
      <c r="G237" s="3"/>
      <c r="H237" s="3"/>
      <c r="I237" s="3"/>
      <c r="J237" s="3"/>
      <c r="L237" s="3"/>
      <c r="M237" s="3"/>
      <c r="N237" s="3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  <c r="FO237"/>
      <c r="FP237"/>
      <c r="FQ237"/>
      <c r="FR237"/>
      <c r="FS237"/>
      <c r="FT237"/>
      <c r="FU237"/>
      <c r="FV237"/>
      <c r="FW237"/>
      <c r="FX237"/>
      <c r="FY237"/>
      <c r="FZ237"/>
      <c r="GA237"/>
      <c r="GB237"/>
      <c r="GC237"/>
      <c r="GD237"/>
      <c r="GE237"/>
      <c r="GF237"/>
      <c r="GG237"/>
      <c r="GH237"/>
      <c r="GI237"/>
      <c r="GJ237"/>
      <c r="GK237"/>
      <c r="GL237"/>
      <c r="GM237"/>
      <c r="GN237"/>
      <c r="GO237"/>
      <c r="GP237"/>
      <c r="GQ237"/>
      <c r="GR237"/>
      <c r="GS237"/>
      <c r="GT237"/>
      <c r="GU237"/>
      <c r="GV237"/>
      <c r="GW237"/>
      <c r="GX237"/>
      <c r="GY237"/>
      <c r="GZ237"/>
      <c r="HA237"/>
      <c r="HB237"/>
      <c r="HC237"/>
      <c r="HD237"/>
      <c r="HE237"/>
      <c r="HF237"/>
      <c r="HG237"/>
      <c r="HH237"/>
      <c r="HI237"/>
      <c r="HJ237"/>
      <c r="HK237"/>
      <c r="HL237"/>
      <c r="HM237"/>
      <c r="HN237"/>
      <c r="HO237"/>
      <c r="HP237"/>
      <c r="HQ237"/>
      <c r="HR237"/>
      <c r="HS237"/>
      <c r="HT237"/>
    </row>
    <row r="238" spans="1:228">
      <c r="A238" s="3"/>
      <c r="B238" s="3"/>
      <c r="C238" s="3"/>
      <c r="D238" s="3"/>
      <c r="E238" s="5"/>
      <c r="G238" s="3"/>
      <c r="H238" s="3"/>
      <c r="I238" s="3"/>
      <c r="J238" s="3"/>
      <c r="L238" s="3"/>
      <c r="M238" s="3"/>
      <c r="N238" s="3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  <c r="FO238"/>
      <c r="FP238"/>
      <c r="FQ238"/>
      <c r="FR238"/>
      <c r="FS238"/>
      <c r="FT238"/>
      <c r="FU238"/>
      <c r="FV238"/>
      <c r="FW238"/>
      <c r="FX238"/>
      <c r="FY238"/>
      <c r="FZ238"/>
      <c r="GA238"/>
      <c r="GB238"/>
      <c r="GC238"/>
      <c r="GD238"/>
      <c r="GE238"/>
      <c r="GF238"/>
      <c r="GG238"/>
      <c r="GH238"/>
      <c r="GI238"/>
      <c r="GJ238"/>
      <c r="GK238"/>
      <c r="GL238"/>
      <c r="GM238"/>
      <c r="GN238"/>
      <c r="GO238"/>
      <c r="GP238"/>
      <c r="GQ238"/>
      <c r="GR238"/>
      <c r="GS238"/>
      <c r="GT238"/>
      <c r="GU238"/>
      <c r="GV238"/>
      <c r="GW238"/>
      <c r="GX238"/>
      <c r="GY238"/>
      <c r="GZ238"/>
      <c r="HA238"/>
      <c r="HB238"/>
      <c r="HC238"/>
      <c r="HD238"/>
      <c r="HE238"/>
      <c r="HF238"/>
      <c r="HG238"/>
      <c r="HH238"/>
      <c r="HI238"/>
      <c r="HJ238"/>
      <c r="HK238"/>
      <c r="HL238"/>
      <c r="HM238"/>
      <c r="HN238"/>
      <c r="HO238"/>
      <c r="HP238"/>
      <c r="HQ238"/>
      <c r="HR238"/>
      <c r="HS238"/>
      <c r="HT238"/>
    </row>
    <row r="239" spans="1:228">
      <c r="A239" s="3"/>
      <c r="B239" s="3"/>
      <c r="C239" s="3"/>
      <c r="D239" s="3"/>
      <c r="E239" s="5"/>
      <c r="G239" s="3"/>
      <c r="H239" s="3"/>
      <c r="I239" s="3"/>
      <c r="J239" s="3"/>
      <c r="L239" s="3"/>
      <c r="M239" s="3"/>
      <c r="N239" s="3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  <c r="FO239"/>
      <c r="FP239"/>
      <c r="FQ239"/>
      <c r="FR239"/>
      <c r="FS239"/>
      <c r="FT239"/>
      <c r="FU239"/>
      <c r="FV239"/>
      <c r="FW239"/>
      <c r="FX239"/>
      <c r="FY239"/>
      <c r="FZ239"/>
      <c r="GA239"/>
      <c r="GB239"/>
      <c r="GC239"/>
      <c r="GD239"/>
      <c r="GE239"/>
      <c r="GF239"/>
      <c r="GG239"/>
      <c r="GH239"/>
      <c r="GI239"/>
      <c r="GJ239"/>
      <c r="GK239"/>
      <c r="GL239"/>
      <c r="GM239"/>
      <c r="GN239"/>
      <c r="GO239"/>
      <c r="GP239"/>
      <c r="GQ239"/>
      <c r="GR239"/>
      <c r="GS239"/>
      <c r="GT239"/>
      <c r="GU239"/>
      <c r="GV239"/>
      <c r="GW239"/>
      <c r="GX239"/>
      <c r="GY239"/>
      <c r="GZ239"/>
      <c r="HA239"/>
      <c r="HB239"/>
      <c r="HC239"/>
      <c r="HD239"/>
      <c r="HE239"/>
      <c r="HF239"/>
      <c r="HG239"/>
      <c r="HH239"/>
      <c r="HI239"/>
      <c r="HJ239"/>
      <c r="HK239"/>
      <c r="HL239"/>
      <c r="HM239"/>
      <c r="HN239"/>
      <c r="HO239"/>
      <c r="HP239"/>
      <c r="HQ239"/>
      <c r="HR239"/>
      <c r="HS239"/>
      <c r="HT239"/>
    </row>
    <row r="240" spans="1:228" ht="12" customHeight="1">
      <c r="A240" s="3"/>
      <c r="B240" s="3"/>
      <c r="C240" s="3"/>
      <c r="D240" s="3"/>
      <c r="E240" s="5"/>
      <c r="G240" s="3"/>
      <c r="H240" s="3"/>
      <c r="I240" s="3"/>
      <c r="J240" s="3"/>
      <c r="L240" s="3"/>
      <c r="M240" s="3"/>
      <c r="N240" s="3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  <c r="FO240"/>
      <c r="FP240"/>
      <c r="FQ240"/>
      <c r="FR240"/>
      <c r="FS240"/>
      <c r="FT240"/>
      <c r="FU240"/>
      <c r="FV240"/>
      <c r="FW240"/>
      <c r="FX240"/>
      <c r="FY240"/>
      <c r="FZ240"/>
      <c r="GA240"/>
      <c r="GB240"/>
      <c r="GC240"/>
      <c r="GD240"/>
      <c r="GE240"/>
      <c r="GF240"/>
      <c r="GG240"/>
      <c r="GH240"/>
      <c r="GI240"/>
      <c r="GJ240"/>
      <c r="GK240"/>
      <c r="GL240"/>
      <c r="GM240"/>
      <c r="GN240"/>
      <c r="GO240"/>
      <c r="GP240"/>
      <c r="GQ240"/>
      <c r="GR240"/>
      <c r="GS240"/>
      <c r="GT240"/>
      <c r="GU240"/>
      <c r="GV240"/>
      <c r="GW240"/>
      <c r="GX240"/>
      <c r="GY240"/>
      <c r="GZ240"/>
      <c r="HA240"/>
      <c r="HB240"/>
      <c r="HC240"/>
      <c r="HD240"/>
      <c r="HE240"/>
      <c r="HF240"/>
      <c r="HG240"/>
      <c r="HH240"/>
      <c r="HI240"/>
      <c r="HJ240"/>
      <c r="HK240"/>
      <c r="HL240"/>
      <c r="HM240"/>
      <c r="HN240"/>
      <c r="HO240"/>
      <c r="HP240"/>
      <c r="HQ240"/>
      <c r="HR240"/>
      <c r="HS240"/>
      <c r="HT240"/>
    </row>
    <row r="241" spans="1:228">
      <c r="A241" s="3"/>
      <c r="B241" s="3"/>
      <c r="C241" s="3"/>
      <c r="D241" s="3"/>
      <c r="E241" s="5"/>
      <c r="G241" s="3"/>
      <c r="H241" s="3"/>
      <c r="I241" s="3"/>
      <c r="J241" s="3"/>
      <c r="L241" s="3"/>
      <c r="M241" s="3"/>
      <c r="N241" s="3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  <c r="FO241"/>
      <c r="FP241"/>
      <c r="FQ241"/>
      <c r="FR241"/>
      <c r="FS241"/>
      <c r="FT241"/>
      <c r="FU241"/>
      <c r="FV241"/>
      <c r="FW241"/>
      <c r="FX241"/>
      <c r="FY241"/>
      <c r="FZ241"/>
      <c r="GA241"/>
      <c r="GB241"/>
      <c r="GC241"/>
      <c r="GD241"/>
      <c r="GE241"/>
      <c r="GF241"/>
      <c r="GG241"/>
      <c r="GH241"/>
      <c r="GI241"/>
      <c r="GJ241"/>
      <c r="GK241"/>
      <c r="GL241"/>
      <c r="GM241"/>
      <c r="GN241"/>
      <c r="GO241"/>
      <c r="GP241"/>
      <c r="GQ241"/>
      <c r="GR241"/>
      <c r="GS241"/>
      <c r="GT241"/>
      <c r="GU241"/>
      <c r="GV241"/>
      <c r="GW241"/>
      <c r="GX241"/>
      <c r="GY241"/>
      <c r="GZ241"/>
      <c r="HA241"/>
      <c r="HB241"/>
      <c r="HC241"/>
      <c r="HD241"/>
      <c r="HE241"/>
      <c r="HF241"/>
      <c r="HG241"/>
      <c r="HH241"/>
      <c r="HI241"/>
      <c r="HJ241"/>
      <c r="HK241"/>
      <c r="HL241"/>
      <c r="HM241"/>
      <c r="HN241"/>
      <c r="HO241"/>
      <c r="HP241"/>
      <c r="HQ241"/>
      <c r="HR241"/>
      <c r="HS241"/>
      <c r="HT241"/>
    </row>
    <row r="242" spans="1:228">
      <c r="A242" s="3"/>
      <c r="B242" s="3"/>
      <c r="C242" s="3"/>
      <c r="D242" s="3"/>
      <c r="E242" s="5"/>
      <c r="G242" s="3"/>
      <c r="H242" s="3"/>
      <c r="I242" s="3"/>
      <c r="J242" s="3"/>
      <c r="L242" s="3"/>
      <c r="M242" s="3"/>
      <c r="N242" s="3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  <c r="FO242"/>
      <c r="FP242"/>
      <c r="FQ242"/>
      <c r="FR242"/>
      <c r="FS242"/>
      <c r="FT242"/>
      <c r="FU242"/>
      <c r="FV242"/>
      <c r="FW242"/>
      <c r="FX242"/>
      <c r="FY242"/>
      <c r="FZ242"/>
      <c r="GA242"/>
      <c r="GB242"/>
      <c r="GC242"/>
      <c r="GD242"/>
      <c r="GE242"/>
      <c r="GF242"/>
      <c r="GG242"/>
      <c r="GH242"/>
      <c r="GI242"/>
      <c r="GJ242"/>
      <c r="GK242"/>
      <c r="GL242"/>
      <c r="GM242"/>
      <c r="GN242"/>
      <c r="GO242"/>
      <c r="GP242"/>
      <c r="GQ242"/>
      <c r="GR242"/>
      <c r="GS242"/>
      <c r="GT242"/>
      <c r="GU242"/>
      <c r="GV242"/>
      <c r="GW242"/>
      <c r="GX242"/>
      <c r="GY242"/>
      <c r="GZ242"/>
      <c r="HA242"/>
      <c r="HB242"/>
      <c r="HC242"/>
      <c r="HD242"/>
      <c r="HE242"/>
      <c r="HF242"/>
      <c r="HG242"/>
      <c r="HH242"/>
      <c r="HI242"/>
      <c r="HJ242"/>
      <c r="HK242"/>
      <c r="HL242"/>
      <c r="HM242"/>
      <c r="HN242"/>
      <c r="HO242"/>
      <c r="HP242"/>
      <c r="HQ242"/>
      <c r="HR242"/>
      <c r="HS242"/>
      <c r="HT242"/>
    </row>
    <row r="243" spans="1:228" ht="12" customHeight="1">
      <c r="A243" s="3"/>
      <c r="B243" s="3"/>
      <c r="C243" s="3"/>
      <c r="D243" s="3"/>
      <c r="E243" s="5"/>
      <c r="G243" s="3"/>
      <c r="H243" s="3"/>
      <c r="I243" s="3"/>
      <c r="J243" s="3"/>
      <c r="L243" s="3"/>
      <c r="M243" s="3"/>
      <c r="N243" s="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  <c r="FO243"/>
      <c r="FP243"/>
      <c r="FQ243"/>
      <c r="FR243"/>
      <c r="FS243"/>
      <c r="FT243"/>
      <c r="FU243"/>
      <c r="FV243"/>
      <c r="FW243"/>
      <c r="FX243"/>
      <c r="FY243"/>
      <c r="FZ243"/>
      <c r="GA243"/>
      <c r="GB243"/>
      <c r="GC243"/>
      <c r="GD243"/>
      <c r="GE243"/>
      <c r="GF243"/>
      <c r="GG243"/>
      <c r="GH243"/>
      <c r="GI243"/>
      <c r="GJ243"/>
      <c r="GK243"/>
      <c r="GL243"/>
      <c r="GM243"/>
      <c r="GN243"/>
      <c r="GO243"/>
      <c r="GP243"/>
      <c r="GQ243"/>
      <c r="GR243"/>
      <c r="GS243"/>
      <c r="GT243"/>
      <c r="GU243"/>
      <c r="GV243"/>
      <c r="GW243"/>
      <c r="GX243"/>
      <c r="GY243"/>
      <c r="GZ243"/>
      <c r="HA243"/>
      <c r="HB243"/>
      <c r="HC243"/>
      <c r="HD243"/>
      <c r="HE243"/>
      <c r="HF243"/>
      <c r="HG243"/>
      <c r="HH243"/>
      <c r="HI243"/>
      <c r="HJ243"/>
      <c r="HK243"/>
      <c r="HL243"/>
      <c r="HM243"/>
      <c r="HN243"/>
      <c r="HO243"/>
      <c r="HP243"/>
      <c r="HQ243"/>
      <c r="HR243"/>
      <c r="HS243"/>
      <c r="HT243"/>
    </row>
    <row r="244" spans="1:228" ht="12" customHeight="1">
      <c r="A244" s="3"/>
      <c r="B244" s="3"/>
      <c r="C244" s="3"/>
      <c r="D244" s="3"/>
      <c r="E244" s="5"/>
      <c r="G244" s="3"/>
      <c r="H244" s="3"/>
      <c r="I244" s="3"/>
      <c r="J244" s="3"/>
      <c r="L244" s="3"/>
      <c r="M244" s="3"/>
      <c r="N244" s="3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  <c r="FO244"/>
      <c r="FP244"/>
      <c r="FQ244"/>
      <c r="FR244"/>
      <c r="FS244"/>
      <c r="FT244"/>
      <c r="FU244"/>
      <c r="FV244"/>
      <c r="FW244"/>
      <c r="FX244"/>
      <c r="FY244"/>
      <c r="FZ244"/>
      <c r="GA244"/>
      <c r="GB244"/>
      <c r="GC244"/>
      <c r="GD244"/>
      <c r="GE244"/>
      <c r="GF244"/>
      <c r="GG244"/>
      <c r="GH244"/>
      <c r="GI244"/>
      <c r="GJ244"/>
      <c r="GK244"/>
      <c r="GL244"/>
      <c r="GM244"/>
      <c r="GN244"/>
      <c r="GO244"/>
      <c r="GP244"/>
      <c r="GQ244"/>
      <c r="GR244"/>
      <c r="GS244"/>
      <c r="GT244"/>
      <c r="GU244"/>
      <c r="GV244"/>
      <c r="GW244"/>
      <c r="GX244"/>
      <c r="GY244"/>
      <c r="GZ244"/>
      <c r="HA244"/>
      <c r="HB244"/>
      <c r="HC244"/>
      <c r="HD244"/>
      <c r="HE244"/>
      <c r="HF244"/>
      <c r="HG244"/>
      <c r="HH244"/>
      <c r="HI244"/>
      <c r="HJ244"/>
      <c r="HK244"/>
      <c r="HL244"/>
      <c r="HM244"/>
      <c r="HN244"/>
      <c r="HO244"/>
      <c r="HP244"/>
      <c r="HQ244"/>
      <c r="HR244"/>
      <c r="HS244"/>
      <c r="HT244"/>
    </row>
    <row r="245" spans="1:228" ht="12" customHeight="1">
      <c r="A245" s="3"/>
      <c r="B245" s="3"/>
      <c r="C245" s="3"/>
      <c r="D245" s="3"/>
      <c r="E245" s="5"/>
      <c r="G245" s="3"/>
      <c r="H245" s="3"/>
      <c r="I245" s="3"/>
      <c r="J245" s="3"/>
      <c r="L245" s="3"/>
      <c r="M245" s="3"/>
      <c r="N245" s="3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  <c r="FO245"/>
      <c r="FP245"/>
      <c r="FQ245"/>
      <c r="FR245"/>
      <c r="FS245"/>
      <c r="FT245"/>
      <c r="FU245"/>
      <c r="FV245"/>
      <c r="FW245"/>
      <c r="FX245"/>
      <c r="FY245"/>
      <c r="FZ245"/>
      <c r="GA245"/>
      <c r="GB245"/>
      <c r="GC245"/>
      <c r="GD245"/>
      <c r="GE245"/>
      <c r="GF245"/>
      <c r="GG245"/>
      <c r="GH245"/>
      <c r="GI245"/>
      <c r="GJ245"/>
      <c r="GK245"/>
      <c r="GL245"/>
      <c r="GM245"/>
      <c r="GN245"/>
      <c r="GO245"/>
      <c r="GP245"/>
      <c r="GQ245"/>
      <c r="GR245"/>
      <c r="GS245"/>
      <c r="GT245"/>
      <c r="GU245"/>
      <c r="GV245"/>
      <c r="GW245"/>
      <c r="GX245"/>
      <c r="GY245"/>
      <c r="GZ245"/>
      <c r="HA245"/>
      <c r="HB245"/>
      <c r="HC245"/>
      <c r="HD245"/>
      <c r="HE245"/>
      <c r="HF245"/>
      <c r="HG245"/>
      <c r="HH245"/>
      <c r="HI245"/>
      <c r="HJ245"/>
      <c r="HK245"/>
      <c r="HL245"/>
      <c r="HM245"/>
      <c r="HN245"/>
      <c r="HO245"/>
      <c r="HP245"/>
      <c r="HQ245"/>
      <c r="HR245"/>
      <c r="HS245"/>
      <c r="HT245"/>
    </row>
    <row r="246" spans="1:228" ht="12" customHeight="1">
      <c r="A246" s="3"/>
      <c r="B246" s="3"/>
      <c r="C246" s="3"/>
      <c r="D246" s="3"/>
      <c r="E246" s="5"/>
      <c r="G246" s="3"/>
      <c r="H246" s="3"/>
      <c r="I246" s="3"/>
      <c r="J246" s="3"/>
      <c r="L246" s="3"/>
      <c r="M246" s="3"/>
      <c r="N246" s="3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  <c r="FO246"/>
      <c r="FP246"/>
      <c r="FQ246"/>
      <c r="FR246"/>
      <c r="FS246"/>
      <c r="FT246"/>
      <c r="FU246"/>
      <c r="FV246"/>
      <c r="FW246"/>
      <c r="FX246"/>
      <c r="FY246"/>
      <c r="FZ246"/>
      <c r="GA246"/>
      <c r="GB246"/>
      <c r="GC246"/>
      <c r="GD246"/>
      <c r="GE246"/>
      <c r="GF246"/>
      <c r="GG246"/>
      <c r="GH246"/>
      <c r="GI246"/>
      <c r="GJ246"/>
      <c r="GK246"/>
      <c r="GL246"/>
      <c r="GM246"/>
      <c r="GN246"/>
      <c r="GO246"/>
      <c r="GP246"/>
      <c r="GQ246"/>
      <c r="GR246"/>
      <c r="GS246"/>
      <c r="GT246"/>
      <c r="GU246"/>
      <c r="GV246"/>
      <c r="GW246"/>
      <c r="GX246"/>
      <c r="GY246"/>
      <c r="GZ246"/>
      <c r="HA246"/>
      <c r="HB246"/>
      <c r="HC246"/>
      <c r="HD246"/>
      <c r="HE246"/>
      <c r="HF246"/>
      <c r="HG246"/>
      <c r="HH246"/>
      <c r="HI246"/>
      <c r="HJ246"/>
      <c r="HK246"/>
      <c r="HL246"/>
      <c r="HM246"/>
      <c r="HN246"/>
      <c r="HO246"/>
      <c r="HP246"/>
      <c r="HQ246"/>
      <c r="HR246"/>
      <c r="HS246"/>
      <c r="HT246"/>
    </row>
    <row r="247" spans="1:228">
      <c r="A247" s="3"/>
      <c r="B247" s="3"/>
      <c r="C247" s="3"/>
      <c r="D247" s="3"/>
      <c r="E247" s="5"/>
      <c r="G247" s="3"/>
      <c r="H247" s="3"/>
      <c r="I247" s="3"/>
      <c r="J247" s="3"/>
      <c r="L247" s="3"/>
      <c r="M247" s="3"/>
      <c r="N247" s="3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  <c r="FO247"/>
      <c r="FP247"/>
      <c r="FQ247"/>
      <c r="FR247"/>
      <c r="FS247"/>
      <c r="FT247"/>
      <c r="FU247"/>
      <c r="FV247"/>
      <c r="FW247"/>
      <c r="FX247"/>
      <c r="FY247"/>
      <c r="FZ247"/>
      <c r="GA247"/>
      <c r="GB247"/>
      <c r="GC247"/>
      <c r="GD247"/>
      <c r="GE247"/>
      <c r="GF247"/>
      <c r="GG247"/>
      <c r="GH247"/>
      <c r="GI247"/>
      <c r="GJ247"/>
      <c r="GK247"/>
      <c r="GL247"/>
      <c r="GM247"/>
      <c r="GN247"/>
      <c r="GO247"/>
      <c r="GP247"/>
      <c r="GQ247"/>
      <c r="GR247"/>
      <c r="GS247"/>
      <c r="GT247"/>
      <c r="GU247"/>
      <c r="GV247"/>
      <c r="GW247"/>
      <c r="GX247"/>
      <c r="GY247"/>
      <c r="GZ247"/>
      <c r="HA247"/>
      <c r="HB247"/>
      <c r="HC247"/>
      <c r="HD247"/>
      <c r="HE247"/>
      <c r="HF247"/>
      <c r="HG247"/>
      <c r="HH247"/>
      <c r="HI247"/>
      <c r="HJ247"/>
      <c r="HK247"/>
      <c r="HL247"/>
      <c r="HM247"/>
      <c r="HN247"/>
      <c r="HO247"/>
      <c r="HP247"/>
      <c r="HQ247"/>
      <c r="HR247"/>
      <c r="HS247"/>
      <c r="HT247"/>
    </row>
    <row r="248" spans="1:228">
      <c r="A248" s="3"/>
      <c r="B248" s="3"/>
      <c r="C248" s="3"/>
      <c r="D248" s="3"/>
      <c r="E248" s="5"/>
      <c r="G248" s="3"/>
      <c r="H248" s="3"/>
      <c r="I248" s="3"/>
      <c r="J248" s="3"/>
      <c r="L248" s="3"/>
      <c r="M248" s="3"/>
      <c r="N248" s="3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  <c r="FO248"/>
      <c r="FP248"/>
      <c r="FQ248"/>
      <c r="FR248"/>
      <c r="FS248"/>
      <c r="FT248"/>
      <c r="FU248"/>
      <c r="FV248"/>
      <c r="FW248"/>
      <c r="FX248"/>
      <c r="FY248"/>
      <c r="FZ248"/>
      <c r="GA248"/>
      <c r="GB248"/>
      <c r="GC248"/>
      <c r="GD248"/>
      <c r="GE248"/>
      <c r="GF248"/>
      <c r="GG248"/>
      <c r="GH248"/>
      <c r="GI248"/>
      <c r="GJ248"/>
      <c r="GK248"/>
      <c r="GL248"/>
      <c r="GM248"/>
      <c r="GN248"/>
      <c r="GO248"/>
      <c r="GP248"/>
      <c r="GQ248"/>
      <c r="GR248"/>
      <c r="GS248"/>
      <c r="GT248"/>
      <c r="GU248"/>
      <c r="GV248"/>
      <c r="GW248"/>
      <c r="GX248"/>
      <c r="GY248"/>
      <c r="GZ248"/>
      <c r="HA248"/>
      <c r="HB248"/>
      <c r="HC248"/>
      <c r="HD248"/>
      <c r="HE248"/>
      <c r="HF248"/>
      <c r="HG248"/>
      <c r="HH248"/>
      <c r="HI248"/>
      <c r="HJ248"/>
      <c r="HK248"/>
      <c r="HL248"/>
      <c r="HM248"/>
      <c r="HN248"/>
      <c r="HO248"/>
      <c r="HP248"/>
      <c r="HQ248"/>
      <c r="HR248"/>
      <c r="HS248"/>
      <c r="HT248"/>
    </row>
    <row r="249" spans="1:228">
      <c r="A249" s="3"/>
      <c r="B249" s="3"/>
      <c r="C249" s="3"/>
      <c r="D249" s="3"/>
      <c r="E249" s="5"/>
      <c r="G249" s="3"/>
      <c r="H249" s="3"/>
      <c r="I249" s="3"/>
      <c r="J249" s="3"/>
      <c r="L249" s="3"/>
      <c r="M249" s="3"/>
      <c r="N249" s="3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  <c r="FO249"/>
      <c r="FP249"/>
      <c r="FQ249"/>
      <c r="FR249"/>
      <c r="FS249"/>
      <c r="FT249"/>
      <c r="FU249"/>
      <c r="FV249"/>
      <c r="FW249"/>
      <c r="FX249"/>
      <c r="FY249"/>
      <c r="FZ249"/>
      <c r="GA249"/>
      <c r="GB249"/>
      <c r="GC249"/>
      <c r="GD249"/>
      <c r="GE249"/>
      <c r="GF249"/>
      <c r="GG249"/>
      <c r="GH249"/>
      <c r="GI249"/>
      <c r="GJ249"/>
      <c r="GK249"/>
      <c r="GL249"/>
      <c r="GM249"/>
      <c r="GN249"/>
      <c r="GO249"/>
      <c r="GP249"/>
      <c r="GQ249"/>
      <c r="GR249"/>
      <c r="GS249"/>
      <c r="GT249"/>
      <c r="GU249"/>
      <c r="GV249"/>
      <c r="GW249"/>
      <c r="GX249"/>
      <c r="GY249"/>
      <c r="GZ249"/>
      <c r="HA249"/>
      <c r="HB249"/>
      <c r="HC249"/>
      <c r="HD249"/>
      <c r="HE249"/>
      <c r="HF249"/>
      <c r="HG249"/>
      <c r="HH249"/>
      <c r="HI249"/>
      <c r="HJ249"/>
      <c r="HK249"/>
      <c r="HL249"/>
      <c r="HM249"/>
      <c r="HN249"/>
      <c r="HO249"/>
      <c r="HP249"/>
      <c r="HQ249"/>
      <c r="HR249"/>
      <c r="HS249"/>
      <c r="HT249"/>
    </row>
    <row r="250" spans="1:228">
      <c r="A250" s="3"/>
      <c r="B250" s="3"/>
      <c r="C250" s="3"/>
      <c r="D250" s="3"/>
      <c r="E250" s="5"/>
      <c r="G250" s="3"/>
      <c r="H250" s="3"/>
      <c r="I250" s="3"/>
      <c r="J250" s="3"/>
      <c r="L250" s="3"/>
      <c r="M250" s="3"/>
      <c r="N250" s="3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  <c r="FO250"/>
      <c r="FP250"/>
      <c r="FQ250"/>
      <c r="FR250"/>
      <c r="FS250"/>
      <c r="FT250"/>
      <c r="FU250"/>
      <c r="FV250"/>
      <c r="FW250"/>
      <c r="FX250"/>
      <c r="FY250"/>
      <c r="FZ250"/>
      <c r="GA250"/>
      <c r="GB250"/>
      <c r="GC250"/>
      <c r="GD250"/>
      <c r="GE250"/>
      <c r="GF250"/>
      <c r="GG250"/>
      <c r="GH250"/>
      <c r="GI250"/>
      <c r="GJ250"/>
      <c r="GK250"/>
      <c r="GL250"/>
      <c r="GM250"/>
      <c r="GN250"/>
      <c r="GO250"/>
      <c r="GP250"/>
      <c r="GQ250"/>
      <c r="GR250"/>
      <c r="GS250"/>
      <c r="GT250"/>
      <c r="GU250"/>
      <c r="GV250"/>
      <c r="GW250"/>
      <c r="GX250"/>
      <c r="GY250"/>
      <c r="GZ250"/>
      <c r="HA250"/>
      <c r="HB250"/>
      <c r="HC250"/>
      <c r="HD250"/>
      <c r="HE250"/>
      <c r="HF250"/>
      <c r="HG250"/>
      <c r="HH250"/>
      <c r="HI250"/>
      <c r="HJ250"/>
      <c r="HK250"/>
      <c r="HL250"/>
      <c r="HM250"/>
      <c r="HN250"/>
      <c r="HO250"/>
      <c r="HP250"/>
      <c r="HQ250"/>
      <c r="HR250"/>
      <c r="HS250"/>
      <c r="HT250"/>
    </row>
    <row r="251" spans="1:228">
      <c r="A251" s="3"/>
      <c r="B251" s="3"/>
      <c r="C251" s="3"/>
      <c r="D251" s="3"/>
      <c r="E251" s="5"/>
      <c r="G251" s="3"/>
      <c r="H251" s="3"/>
      <c r="I251" s="3"/>
      <c r="J251" s="3"/>
      <c r="L251" s="3"/>
      <c r="M251" s="3"/>
      <c r="N251" s="3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  <c r="FO251"/>
      <c r="FP251"/>
      <c r="FQ251"/>
      <c r="FR251"/>
      <c r="FS251"/>
      <c r="FT251"/>
      <c r="FU251"/>
      <c r="FV251"/>
      <c r="FW251"/>
      <c r="FX251"/>
      <c r="FY251"/>
      <c r="FZ251"/>
      <c r="GA251"/>
      <c r="GB251"/>
      <c r="GC251"/>
      <c r="GD251"/>
      <c r="GE251"/>
      <c r="GF251"/>
      <c r="GG251"/>
      <c r="GH251"/>
      <c r="GI251"/>
      <c r="GJ251"/>
      <c r="GK251"/>
      <c r="GL251"/>
      <c r="GM251"/>
      <c r="GN251"/>
      <c r="GO251"/>
      <c r="GP251"/>
      <c r="GQ251"/>
      <c r="GR251"/>
      <c r="GS251"/>
      <c r="GT251"/>
      <c r="GU251"/>
      <c r="GV251"/>
      <c r="GW251"/>
      <c r="GX251"/>
      <c r="GY251"/>
      <c r="GZ251"/>
      <c r="HA251"/>
      <c r="HB251"/>
      <c r="HC251"/>
      <c r="HD251"/>
      <c r="HE251"/>
      <c r="HF251"/>
      <c r="HG251"/>
      <c r="HH251"/>
      <c r="HI251"/>
      <c r="HJ251"/>
      <c r="HK251"/>
      <c r="HL251"/>
      <c r="HM251"/>
      <c r="HN251"/>
      <c r="HO251"/>
      <c r="HP251"/>
      <c r="HQ251"/>
      <c r="HR251"/>
      <c r="HS251"/>
      <c r="HT251"/>
    </row>
    <row r="252" spans="1:228">
      <c r="A252" s="3"/>
      <c r="B252" s="3"/>
      <c r="C252" s="3"/>
      <c r="D252" s="3"/>
      <c r="E252" s="5"/>
      <c r="G252" s="3"/>
      <c r="H252" s="3"/>
      <c r="I252" s="3"/>
      <c r="J252" s="3"/>
      <c r="L252" s="3"/>
      <c r="M252" s="3"/>
      <c r="N252" s="3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  <c r="FO252"/>
      <c r="FP252"/>
      <c r="FQ252"/>
      <c r="FR252"/>
      <c r="FS252"/>
      <c r="FT252"/>
      <c r="FU252"/>
      <c r="FV252"/>
      <c r="FW252"/>
      <c r="FX252"/>
      <c r="FY252"/>
      <c r="FZ252"/>
      <c r="GA252"/>
      <c r="GB252"/>
      <c r="GC252"/>
      <c r="GD252"/>
      <c r="GE252"/>
      <c r="GF252"/>
      <c r="GG252"/>
      <c r="GH252"/>
      <c r="GI252"/>
      <c r="GJ252"/>
      <c r="GK252"/>
      <c r="GL252"/>
      <c r="GM252"/>
      <c r="GN252"/>
      <c r="GO252"/>
      <c r="GP252"/>
      <c r="GQ252"/>
      <c r="GR252"/>
      <c r="GS252"/>
      <c r="GT252"/>
      <c r="GU252"/>
      <c r="GV252"/>
      <c r="GW252"/>
      <c r="GX252"/>
      <c r="GY252"/>
      <c r="GZ252"/>
      <c r="HA252"/>
      <c r="HB252"/>
      <c r="HC252"/>
      <c r="HD252"/>
      <c r="HE252"/>
      <c r="HF252"/>
      <c r="HG252"/>
      <c r="HH252"/>
      <c r="HI252"/>
      <c r="HJ252"/>
      <c r="HK252"/>
      <c r="HL252"/>
      <c r="HM252"/>
      <c r="HN252"/>
      <c r="HO252"/>
      <c r="HP252"/>
      <c r="HQ252"/>
      <c r="HR252"/>
      <c r="HS252"/>
      <c r="HT252"/>
    </row>
    <row r="253" spans="1:228">
      <c r="A253" s="3"/>
      <c r="B253" s="3"/>
      <c r="C253" s="3"/>
      <c r="D253" s="3"/>
      <c r="E253" s="5"/>
      <c r="G253" s="3"/>
      <c r="H253" s="3"/>
      <c r="I253" s="3"/>
      <c r="J253" s="3"/>
      <c r="L253" s="3"/>
      <c r="M253" s="3"/>
      <c r="N253" s="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  <c r="FO253"/>
      <c r="FP253"/>
      <c r="FQ253"/>
      <c r="FR253"/>
      <c r="FS253"/>
      <c r="FT253"/>
      <c r="FU253"/>
      <c r="FV253"/>
      <c r="FW253"/>
      <c r="FX253"/>
      <c r="FY253"/>
      <c r="FZ253"/>
      <c r="GA253"/>
      <c r="GB253"/>
      <c r="GC253"/>
      <c r="GD253"/>
      <c r="GE253"/>
      <c r="GF253"/>
      <c r="GG253"/>
      <c r="GH253"/>
      <c r="GI253"/>
      <c r="GJ253"/>
      <c r="GK253"/>
      <c r="GL253"/>
      <c r="GM253"/>
      <c r="GN253"/>
      <c r="GO253"/>
      <c r="GP253"/>
      <c r="GQ253"/>
      <c r="GR253"/>
      <c r="GS253"/>
      <c r="GT253"/>
      <c r="GU253"/>
      <c r="GV253"/>
      <c r="GW253"/>
      <c r="GX253"/>
      <c r="GY253"/>
      <c r="GZ253"/>
      <c r="HA253"/>
      <c r="HB253"/>
      <c r="HC253"/>
      <c r="HD253"/>
      <c r="HE253"/>
      <c r="HF253"/>
      <c r="HG253"/>
      <c r="HH253"/>
      <c r="HI253"/>
      <c r="HJ253"/>
      <c r="HK253"/>
      <c r="HL253"/>
      <c r="HM253"/>
      <c r="HN253"/>
      <c r="HO253"/>
      <c r="HP253"/>
      <c r="HQ253"/>
      <c r="HR253"/>
      <c r="HS253"/>
      <c r="HT253"/>
    </row>
    <row r="254" spans="1:228">
      <c r="A254" s="3"/>
      <c r="B254" s="3"/>
      <c r="C254" s="3"/>
      <c r="D254" s="3"/>
      <c r="E254" s="5"/>
      <c r="G254" s="3"/>
      <c r="H254" s="3"/>
      <c r="I254" s="3"/>
      <c r="J254" s="3"/>
      <c r="L254" s="3"/>
      <c r="M254" s="3"/>
      <c r="N254" s="3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  <c r="FO254"/>
      <c r="FP254"/>
      <c r="FQ254"/>
      <c r="FR254"/>
      <c r="FS254"/>
      <c r="FT254"/>
      <c r="FU254"/>
      <c r="FV254"/>
      <c r="FW254"/>
      <c r="FX254"/>
      <c r="FY254"/>
      <c r="FZ254"/>
      <c r="GA254"/>
      <c r="GB254"/>
      <c r="GC254"/>
      <c r="GD254"/>
      <c r="GE254"/>
      <c r="GF254"/>
      <c r="GG254"/>
      <c r="GH254"/>
      <c r="GI254"/>
      <c r="GJ254"/>
      <c r="GK254"/>
      <c r="GL254"/>
      <c r="GM254"/>
      <c r="GN254"/>
      <c r="GO254"/>
      <c r="GP254"/>
      <c r="GQ254"/>
      <c r="GR254"/>
      <c r="GS254"/>
      <c r="GT254"/>
      <c r="GU254"/>
      <c r="GV254"/>
      <c r="GW254"/>
      <c r="GX254"/>
      <c r="GY254"/>
      <c r="GZ254"/>
      <c r="HA254"/>
      <c r="HB254"/>
      <c r="HC254"/>
      <c r="HD254"/>
      <c r="HE254"/>
      <c r="HF254"/>
      <c r="HG254"/>
      <c r="HH254"/>
      <c r="HI254"/>
      <c r="HJ254"/>
      <c r="HK254"/>
      <c r="HL254"/>
      <c r="HM254"/>
      <c r="HN254"/>
      <c r="HO254"/>
      <c r="HP254"/>
      <c r="HQ254"/>
      <c r="HR254"/>
      <c r="HS254"/>
      <c r="HT254"/>
    </row>
    <row r="255" spans="1:228" ht="12" customHeight="1">
      <c r="A255" s="3"/>
      <c r="B255" s="3"/>
      <c r="C255" s="3"/>
      <c r="D255" s="3"/>
      <c r="E255" s="5"/>
      <c r="G255" s="3"/>
      <c r="H255" s="3"/>
      <c r="I255" s="3"/>
      <c r="J255" s="3"/>
      <c r="L255" s="3"/>
      <c r="M255" s="3"/>
      <c r="N255" s="3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  <c r="FO255"/>
      <c r="FP255"/>
      <c r="FQ255"/>
      <c r="FR255"/>
      <c r="FS255"/>
      <c r="FT255"/>
      <c r="FU255"/>
      <c r="FV255"/>
      <c r="FW255"/>
      <c r="FX255"/>
      <c r="FY255"/>
      <c r="FZ255"/>
      <c r="GA255"/>
      <c r="GB255"/>
      <c r="GC255"/>
      <c r="GD255"/>
      <c r="GE255"/>
      <c r="GF255"/>
      <c r="GG255"/>
      <c r="GH255"/>
      <c r="GI255"/>
      <c r="GJ255"/>
      <c r="GK255"/>
      <c r="GL255"/>
      <c r="GM255"/>
      <c r="GN255"/>
      <c r="GO255"/>
      <c r="GP255"/>
      <c r="GQ255"/>
      <c r="GR255"/>
      <c r="GS255"/>
      <c r="GT255"/>
      <c r="GU255"/>
      <c r="GV255"/>
      <c r="GW255"/>
      <c r="GX255"/>
      <c r="GY255"/>
      <c r="GZ255"/>
      <c r="HA255"/>
      <c r="HB255"/>
      <c r="HC255"/>
      <c r="HD255"/>
      <c r="HE255"/>
      <c r="HF255"/>
      <c r="HG255"/>
      <c r="HH255"/>
      <c r="HI255"/>
      <c r="HJ255"/>
      <c r="HK255"/>
      <c r="HL255"/>
      <c r="HM255"/>
      <c r="HN255"/>
      <c r="HO255"/>
      <c r="HP255"/>
      <c r="HQ255"/>
      <c r="HR255"/>
      <c r="HS255"/>
      <c r="HT255"/>
    </row>
    <row r="256" spans="1:228">
      <c r="A256" s="3"/>
      <c r="B256" s="3"/>
      <c r="C256" s="3"/>
      <c r="D256" s="3"/>
      <c r="E256" s="5"/>
      <c r="G256" s="3"/>
      <c r="H256" s="3"/>
      <c r="I256" s="3"/>
      <c r="J256" s="3"/>
      <c r="L256" s="3"/>
      <c r="M256" s="3"/>
      <c r="N256" s="3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  <c r="FO256"/>
      <c r="FP256"/>
      <c r="FQ256"/>
      <c r="FR256"/>
      <c r="FS256"/>
      <c r="FT256"/>
      <c r="FU256"/>
      <c r="FV256"/>
      <c r="FW256"/>
      <c r="FX256"/>
      <c r="FY256"/>
      <c r="FZ256"/>
      <c r="GA256"/>
      <c r="GB256"/>
      <c r="GC256"/>
      <c r="GD256"/>
      <c r="GE256"/>
      <c r="GF256"/>
      <c r="GG256"/>
      <c r="GH256"/>
      <c r="GI256"/>
      <c r="GJ256"/>
      <c r="GK256"/>
      <c r="GL256"/>
      <c r="GM256"/>
      <c r="GN256"/>
      <c r="GO256"/>
      <c r="GP256"/>
      <c r="GQ256"/>
      <c r="GR256"/>
      <c r="GS256"/>
      <c r="GT256"/>
      <c r="GU256"/>
      <c r="GV256"/>
      <c r="GW256"/>
      <c r="GX256"/>
      <c r="GY256"/>
      <c r="GZ256"/>
      <c r="HA256"/>
      <c r="HB256"/>
      <c r="HC256"/>
      <c r="HD256"/>
      <c r="HE256"/>
      <c r="HF256"/>
      <c r="HG256"/>
      <c r="HH256"/>
      <c r="HI256"/>
      <c r="HJ256"/>
      <c r="HK256"/>
      <c r="HL256"/>
      <c r="HM256"/>
      <c r="HN256"/>
      <c r="HO256"/>
      <c r="HP256"/>
      <c r="HQ256"/>
      <c r="HR256"/>
      <c r="HS256"/>
      <c r="HT256"/>
    </row>
    <row r="257" spans="1:228">
      <c r="A257" s="3"/>
      <c r="B257" s="3"/>
      <c r="C257" s="3"/>
      <c r="D257" s="3"/>
      <c r="E257" s="5"/>
      <c r="G257" s="3"/>
      <c r="H257" s="3"/>
      <c r="I257" s="3"/>
      <c r="J257" s="3"/>
      <c r="L257" s="3"/>
      <c r="M257" s="3"/>
      <c r="N257" s="3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  <c r="FO257"/>
      <c r="FP257"/>
      <c r="FQ257"/>
      <c r="FR257"/>
      <c r="FS257"/>
      <c r="FT257"/>
      <c r="FU257"/>
      <c r="FV257"/>
      <c r="FW257"/>
      <c r="FX257"/>
      <c r="FY257"/>
      <c r="FZ257"/>
      <c r="GA257"/>
      <c r="GB257"/>
      <c r="GC257"/>
      <c r="GD257"/>
      <c r="GE257"/>
      <c r="GF257"/>
      <c r="GG257"/>
      <c r="GH257"/>
      <c r="GI257"/>
      <c r="GJ257"/>
      <c r="GK257"/>
      <c r="GL257"/>
      <c r="GM257"/>
      <c r="GN257"/>
      <c r="GO257"/>
      <c r="GP257"/>
      <c r="GQ257"/>
      <c r="GR257"/>
      <c r="GS257"/>
      <c r="GT257"/>
      <c r="GU257"/>
      <c r="GV257"/>
      <c r="GW257"/>
      <c r="GX257"/>
      <c r="GY257"/>
      <c r="GZ257"/>
      <c r="HA257"/>
      <c r="HB257"/>
      <c r="HC257"/>
      <c r="HD257"/>
      <c r="HE257"/>
      <c r="HF257"/>
      <c r="HG257"/>
      <c r="HH257"/>
      <c r="HI257"/>
      <c r="HJ257"/>
      <c r="HK257"/>
      <c r="HL257"/>
      <c r="HM257"/>
      <c r="HN257"/>
      <c r="HO257"/>
      <c r="HP257"/>
      <c r="HQ257"/>
      <c r="HR257"/>
      <c r="HS257"/>
      <c r="HT257"/>
    </row>
    <row r="258" spans="1:228" ht="12" customHeight="1">
      <c r="A258" s="3"/>
      <c r="B258" s="3"/>
      <c r="C258" s="3"/>
      <c r="D258" s="3"/>
      <c r="E258" s="5"/>
      <c r="G258" s="3"/>
      <c r="H258" s="3"/>
      <c r="I258" s="3"/>
      <c r="J258" s="3"/>
      <c r="L258" s="3"/>
      <c r="M258" s="3"/>
      <c r="N258" s="3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  <c r="FO258"/>
      <c r="FP258"/>
      <c r="FQ258"/>
      <c r="FR258"/>
      <c r="FS258"/>
      <c r="FT258"/>
      <c r="FU258"/>
      <c r="FV258"/>
      <c r="FW258"/>
      <c r="FX258"/>
      <c r="FY258"/>
      <c r="FZ258"/>
      <c r="GA258"/>
      <c r="GB258"/>
      <c r="GC258"/>
      <c r="GD258"/>
      <c r="GE258"/>
      <c r="GF258"/>
      <c r="GG258"/>
      <c r="GH258"/>
      <c r="GI258"/>
      <c r="GJ258"/>
      <c r="GK258"/>
      <c r="GL258"/>
      <c r="GM258"/>
      <c r="GN258"/>
      <c r="GO258"/>
      <c r="GP258"/>
      <c r="GQ258"/>
      <c r="GR258"/>
      <c r="GS258"/>
      <c r="GT258"/>
      <c r="GU258"/>
      <c r="GV258"/>
      <c r="GW258"/>
      <c r="GX258"/>
      <c r="GY258"/>
      <c r="GZ258"/>
      <c r="HA258"/>
      <c r="HB258"/>
      <c r="HC258"/>
      <c r="HD258"/>
      <c r="HE258"/>
      <c r="HF258"/>
      <c r="HG258"/>
      <c r="HH258"/>
      <c r="HI258"/>
      <c r="HJ258"/>
      <c r="HK258"/>
      <c r="HL258"/>
      <c r="HM258"/>
      <c r="HN258"/>
      <c r="HO258"/>
      <c r="HP258"/>
      <c r="HQ258"/>
      <c r="HR258"/>
      <c r="HS258"/>
      <c r="HT258"/>
    </row>
    <row r="259" spans="1:228" ht="12" customHeight="1">
      <c r="A259" s="3"/>
      <c r="B259" s="3"/>
      <c r="C259" s="3"/>
      <c r="D259" s="3"/>
      <c r="E259" s="5"/>
      <c r="G259" s="3"/>
      <c r="H259" s="3"/>
      <c r="I259" s="3"/>
      <c r="J259" s="3"/>
      <c r="L259" s="3"/>
      <c r="M259" s="3"/>
      <c r="N259" s="3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  <c r="FO259"/>
      <c r="FP259"/>
      <c r="FQ259"/>
      <c r="FR259"/>
      <c r="FS259"/>
      <c r="FT259"/>
      <c r="FU259"/>
      <c r="FV259"/>
      <c r="FW259"/>
      <c r="FX259"/>
      <c r="FY259"/>
      <c r="FZ259"/>
      <c r="GA259"/>
      <c r="GB259"/>
      <c r="GC259"/>
      <c r="GD259"/>
      <c r="GE259"/>
      <c r="GF259"/>
      <c r="GG259"/>
      <c r="GH259"/>
      <c r="GI259"/>
      <c r="GJ259"/>
      <c r="GK259"/>
      <c r="GL259"/>
      <c r="GM259"/>
      <c r="GN259"/>
      <c r="GO259"/>
      <c r="GP259"/>
      <c r="GQ259"/>
      <c r="GR259"/>
      <c r="GS259"/>
      <c r="GT259"/>
      <c r="GU259"/>
      <c r="GV259"/>
      <c r="GW259"/>
      <c r="GX259"/>
      <c r="GY259"/>
      <c r="GZ259"/>
      <c r="HA259"/>
      <c r="HB259"/>
      <c r="HC259"/>
      <c r="HD259"/>
      <c r="HE259"/>
      <c r="HF259"/>
      <c r="HG259"/>
      <c r="HH259"/>
      <c r="HI259"/>
      <c r="HJ259"/>
      <c r="HK259"/>
      <c r="HL259"/>
      <c r="HM259"/>
      <c r="HN259"/>
      <c r="HO259"/>
      <c r="HP259"/>
      <c r="HQ259"/>
      <c r="HR259"/>
      <c r="HS259"/>
      <c r="HT259"/>
    </row>
    <row r="260" spans="1:228" ht="12" customHeight="1">
      <c r="A260" s="3"/>
      <c r="B260" s="3"/>
      <c r="C260" s="3"/>
      <c r="D260" s="3"/>
      <c r="E260" s="5"/>
      <c r="G260" s="3"/>
      <c r="H260" s="3"/>
      <c r="I260" s="3"/>
      <c r="J260" s="3"/>
      <c r="L260" s="3"/>
      <c r="M260" s="3"/>
      <c r="N260" s="3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  <c r="FO260"/>
      <c r="FP260"/>
      <c r="FQ260"/>
      <c r="FR260"/>
      <c r="FS260"/>
      <c r="FT260"/>
      <c r="FU260"/>
      <c r="FV260"/>
      <c r="FW260"/>
      <c r="FX260"/>
      <c r="FY260"/>
      <c r="FZ260"/>
      <c r="GA260"/>
      <c r="GB260"/>
      <c r="GC260"/>
      <c r="GD260"/>
      <c r="GE260"/>
      <c r="GF260"/>
      <c r="GG260"/>
      <c r="GH260"/>
      <c r="GI260"/>
      <c r="GJ260"/>
      <c r="GK260"/>
      <c r="GL260"/>
      <c r="GM260"/>
      <c r="GN260"/>
      <c r="GO260"/>
      <c r="GP260"/>
      <c r="GQ260"/>
      <c r="GR260"/>
      <c r="GS260"/>
      <c r="GT260"/>
      <c r="GU260"/>
      <c r="GV260"/>
      <c r="GW260"/>
      <c r="GX260"/>
      <c r="GY260"/>
      <c r="GZ260"/>
      <c r="HA260"/>
      <c r="HB260"/>
      <c r="HC260"/>
      <c r="HD260"/>
      <c r="HE260"/>
      <c r="HF260"/>
      <c r="HG260"/>
      <c r="HH260"/>
      <c r="HI260"/>
      <c r="HJ260"/>
      <c r="HK260"/>
      <c r="HL260"/>
      <c r="HM260"/>
      <c r="HN260"/>
      <c r="HO260"/>
      <c r="HP260"/>
      <c r="HQ260"/>
      <c r="HR260"/>
      <c r="HS260"/>
      <c r="HT260"/>
    </row>
    <row r="261" spans="1:228" ht="12" customHeight="1">
      <c r="A261" s="3"/>
      <c r="B261" s="3"/>
      <c r="C261" s="3"/>
      <c r="D261" s="3"/>
      <c r="E261" s="5"/>
      <c r="G261" s="3"/>
      <c r="H261" s="3"/>
      <c r="I261" s="3"/>
      <c r="J261" s="3"/>
      <c r="L261" s="3"/>
      <c r="M261" s="3"/>
      <c r="N261" s="3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  <c r="FO261"/>
      <c r="FP261"/>
      <c r="FQ261"/>
      <c r="FR261"/>
      <c r="FS261"/>
      <c r="FT261"/>
      <c r="FU261"/>
      <c r="FV261"/>
      <c r="FW261"/>
      <c r="FX261"/>
      <c r="FY261"/>
      <c r="FZ261"/>
      <c r="GA261"/>
      <c r="GB261"/>
      <c r="GC261"/>
      <c r="GD261"/>
      <c r="GE261"/>
      <c r="GF261"/>
      <c r="GG261"/>
      <c r="GH261"/>
      <c r="GI261"/>
      <c r="GJ261"/>
      <c r="GK261"/>
      <c r="GL261"/>
      <c r="GM261"/>
      <c r="GN261"/>
      <c r="GO261"/>
      <c r="GP261"/>
      <c r="GQ261"/>
      <c r="GR261"/>
      <c r="GS261"/>
      <c r="GT261"/>
      <c r="GU261"/>
      <c r="GV261"/>
      <c r="GW261"/>
      <c r="GX261"/>
      <c r="GY261"/>
      <c r="GZ261"/>
      <c r="HA261"/>
      <c r="HB261"/>
      <c r="HC261"/>
      <c r="HD261"/>
      <c r="HE261"/>
      <c r="HF261"/>
      <c r="HG261"/>
      <c r="HH261"/>
      <c r="HI261"/>
      <c r="HJ261"/>
      <c r="HK261"/>
      <c r="HL261"/>
      <c r="HM261"/>
      <c r="HN261"/>
      <c r="HO261"/>
      <c r="HP261"/>
      <c r="HQ261"/>
      <c r="HR261"/>
      <c r="HS261"/>
      <c r="HT261"/>
    </row>
    <row r="262" spans="1:228">
      <c r="A262" s="4"/>
      <c r="B262" s="4"/>
      <c r="C262" s="4"/>
      <c r="D262" s="4"/>
      <c r="E262" s="6"/>
      <c r="G262" s="4"/>
      <c r="H262" s="4"/>
      <c r="I262" s="4"/>
      <c r="J262" s="4"/>
      <c r="L262" s="4"/>
      <c r="M262" s="4"/>
      <c r="N262" s="4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  <c r="FO262"/>
      <c r="FP262"/>
      <c r="FQ262"/>
      <c r="FR262"/>
      <c r="FS262"/>
      <c r="FT262"/>
      <c r="FU262"/>
      <c r="FV262"/>
      <c r="FW262"/>
      <c r="FX262"/>
      <c r="FY262"/>
      <c r="FZ262"/>
      <c r="GA262"/>
      <c r="GB262"/>
      <c r="GC262"/>
      <c r="GD262"/>
      <c r="GE262"/>
      <c r="GF262"/>
      <c r="GG262"/>
      <c r="GH262"/>
      <c r="GI262"/>
      <c r="GJ262"/>
      <c r="GK262"/>
      <c r="GL262"/>
      <c r="GM262"/>
      <c r="GN262"/>
      <c r="GO262"/>
      <c r="GP262"/>
      <c r="GQ262"/>
      <c r="GR262"/>
      <c r="GS262"/>
      <c r="GT262"/>
      <c r="GU262"/>
      <c r="GV262"/>
      <c r="GW262"/>
      <c r="GX262"/>
      <c r="GY262"/>
      <c r="GZ262"/>
      <c r="HA262"/>
      <c r="HB262"/>
      <c r="HC262"/>
      <c r="HD262"/>
      <c r="HE262"/>
      <c r="HF262"/>
      <c r="HG262"/>
      <c r="HH262"/>
      <c r="HI262"/>
      <c r="HJ262"/>
      <c r="HK262"/>
      <c r="HL262"/>
      <c r="HM262"/>
      <c r="HN262"/>
      <c r="HO262"/>
      <c r="HP262"/>
      <c r="HQ262"/>
      <c r="HR262"/>
      <c r="HS262"/>
      <c r="HT262"/>
    </row>
    <row r="263" spans="1:228">
      <c r="A263" s="4"/>
      <c r="B263" s="4"/>
      <c r="C263" s="4"/>
      <c r="D263" s="4"/>
      <c r="E263" s="6"/>
      <c r="G263" s="4"/>
      <c r="H263" s="4"/>
      <c r="I263" s="4"/>
      <c r="J263" s="4"/>
      <c r="L263" s="4"/>
      <c r="M263" s="4"/>
      <c r="N263" s="4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  <c r="FO263"/>
      <c r="FP263"/>
      <c r="FQ263"/>
      <c r="FR263"/>
      <c r="FS263"/>
      <c r="FT263"/>
      <c r="FU263"/>
      <c r="FV263"/>
      <c r="FW263"/>
      <c r="FX263"/>
      <c r="FY263"/>
      <c r="FZ263"/>
      <c r="GA263"/>
      <c r="GB263"/>
      <c r="GC263"/>
      <c r="GD263"/>
      <c r="GE263"/>
      <c r="GF263"/>
      <c r="GG263"/>
      <c r="GH263"/>
      <c r="GI263"/>
      <c r="GJ263"/>
      <c r="GK263"/>
      <c r="GL263"/>
      <c r="GM263"/>
      <c r="GN263"/>
      <c r="GO263"/>
      <c r="GP263"/>
      <c r="GQ263"/>
      <c r="GR263"/>
      <c r="GS263"/>
      <c r="GT263"/>
      <c r="GU263"/>
      <c r="GV263"/>
      <c r="GW263"/>
      <c r="GX263"/>
      <c r="GY263"/>
      <c r="GZ263"/>
      <c r="HA263"/>
      <c r="HB263"/>
      <c r="HC263"/>
      <c r="HD263"/>
      <c r="HE263"/>
      <c r="HF263"/>
      <c r="HG263"/>
      <c r="HH263"/>
      <c r="HI263"/>
      <c r="HJ263"/>
      <c r="HK263"/>
      <c r="HL263"/>
      <c r="HM263"/>
      <c r="HN263"/>
      <c r="HO263"/>
      <c r="HP263"/>
      <c r="HQ263"/>
      <c r="HR263"/>
      <c r="HS263"/>
      <c r="HT263"/>
    </row>
    <row r="264" spans="1:228">
      <c r="A264" s="4"/>
      <c r="B264" s="4"/>
      <c r="C264" s="4"/>
      <c r="D264" s="4"/>
      <c r="E264" s="6"/>
      <c r="G264" s="4"/>
      <c r="H264" s="4"/>
      <c r="I264" s="4"/>
      <c r="J264" s="4"/>
      <c r="L264" s="4"/>
      <c r="M264" s="4"/>
      <c r="N264" s="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  <c r="FO264"/>
      <c r="FP264"/>
      <c r="FQ264"/>
      <c r="FR264"/>
      <c r="FS264"/>
      <c r="FT264"/>
      <c r="FU264"/>
      <c r="FV264"/>
      <c r="FW264"/>
      <c r="FX264"/>
      <c r="FY264"/>
      <c r="FZ264"/>
      <c r="GA264"/>
      <c r="GB264"/>
      <c r="GC264"/>
      <c r="GD264"/>
      <c r="GE264"/>
      <c r="GF264"/>
      <c r="GG264"/>
      <c r="GH264"/>
      <c r="GI264"/>
      <c r="GJ264"/>
      <c r="GK264"/>
      <c r="GL264"/>
      <c r="GM264"/>
      <c r="GN264"/>
      <c r="GO264"/>
      <c r="GP264"/>
      <c r="GQ264"/>
      <c r="GR264"/>
      <c r="GS264"/>
      <c r="GT264"/>
      <c r="GU264"/>
      <c r="GV264"/>
      <c r="GW264"/>
      <c r="GX264"/>
      <c r="GY264"/>
      <c r="GZ264"/>
      <c r="HA264"/>
      <c r="HB264"/>
      <c r="HC264"/>
      <c r="HD264"/>
      <c r="HE264"/>
      <c r="HF264"/>
      <c r="HG264"/>
      <c r="HH264"/>
      <c r="HI264"/>
      <c r="HJ264"/>
      <c r="HK264"/>
      <c r="HL264"/>
      <c r="HM264"/>
      <c r="HN264"/>
      <c r="HO264"/>
      <c r="HP264"/>
      <c r="HQ264"/>
      <c r="HR264"/>
      <c r="HS264"/>
      <c r="HT264"/>
    </row>
    <row r="265" spans="1:228">
      <c r="A265" s="4"/>
      <c r="B265" s="4"/>
      <c r="C265" s="4"/>
      <c r="D265" s="4"/>
      <c r="E265" s="6"/>
      <c r="G265" s="4"/>
      <c r="H265" s="4"/>
      <c r="I265" s="4"/>
      <c r="J265" s="4"/>
      <c r="L265" s="4"/>
      <c r="M265" s="4"/>
      <c r="N265" s="4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  <c r="FO265"/>
      <c r="FP265"/>
      <c r="FQ265"/>
      <c r="FR265"/>
      <c r="FS265"/>
      <c r="FT265"/>
      <c r="FU265"/>
      <c r="FV265"/>
      <c r="FW265"/>
      <c r="FX265"/>
      <c r="FY265"/>
      <c r="FZ265"/>
      <c r="GA265"/>
      <c r="GB265"/>
      <c r="GC265"/>
      <c r="GD265"/>
      <c r="GE265"/>
      <c r="GF265"/>
      <c r="GG265"/>
      <c r="GH265"/>
      <c r="GI265"/>
      <c r="GJ265"/>
      <c r="GK265"/>
      <c r="GL265"/>
      <c r="GM265"/>
      <c r="GN265"/>
      <c r="GO265"/>
      <c r="GP265"/>
      <c r="GQ265"/>
      <c r="GR265"/>
      <c r="GS265"/>
      <c r="GT265"/>
      <c r="GU265"/>
      <c r="GV265"/>
      <c r="GW265"/>
      <c r="GX265"/>
      <c r="GY265"/>
      <c r="GZ265"/>
      <c r="HA265"/>
      <c r="HB265"/>
      <c r="HC265"/>
      <c r="HD265"/>
      <c r="HE265"/>
      <c r="HF265"/>
      <c r="HG265"/>
      <c r="HH265"/>
      <c r="HI265"/>
      <c r="HJ265"/>
      <c r="HK265"/>
      <c r="HL265"/>
      <c r="HM265"/>
      <c r="HN265"/>
      <c r="HO265"/>
      <c r="HP265"/>
      <c r="HQ265"/>
      <c r="HR265"/>
      <c r="HS265"/>
      <c r="HT265"/>
    </row>
    <row r="266" spans="1:228">
      <c r="A266" s="4"/>
      <c r="B266" s="4"/>
      <c r="C266" s="4"/>
      <c r="D266" s="4"/>
      <c r="E266" s="6"/>
      <c r="G266" s="4"/>
      <c r="H266" s="4"/>
      <c r="I266" s="4"/>
      <c r="J266" s="4"/>
      <c r="L266" s="4"/>
      <c r="M266" s="4"/>
      <c r="N266" s="4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  <c r="FO266"/>
      <c r="FP266"/>
      <c r="FQ266"/>
      <c r="FR266"/>
      <c r="FS266"/>
      <c r="FT266"/>
      <c r="FU266"/>
      <c r="FV266"/>
      <c r="FW266"/>
      <c r="FX266"/>
      <c r="FY266"/>
      <c r="FZ266"/>
      <c r="GA266"/>
      <c r="GB266"/>
      <c r="GC266"/>
      <c r="GD266"/>
      <c r="GE266"/>
      <c r="GF266"/>
      <c r="GG266"/>
      <c r="GH266"/>
      <c r="GI266"/>
      <c r="GJ266"/>
      <c r="GK266"/>
      <c r="GL266"/>
      <c r="GM266"/>
      <c r="GN266"/>
      <c r="GO266"/>
      <c r="GP266"/>
      <c r="GQ266"/>
      <c r="GR266"/>
      <c r="GS266"/>
      <c r="GT266"/>
      <c r="GU266"/>
      <c r="GV266"/>
      <c r="GW266"/>
      <c r="GX266"/>
      <c r="GY266"/>
      <c r="GZ266"/>
      <c r="HA266"/>
      <c r="HB266"/>
      <c r="HC266"/>
      <c r="HD266"/>
      <c r="HE266"/>
      <c r="HF266"/>
      <c r="HG266"/>
      <c r="HH266"/>
      <c r="HI266"/>
      <c r="HJ266"/>
      <c r="HK266"/>
      <c r="HL266"/>
      <c r="HM266"/>
      <c r="HN266"/>
      <c r="HO266"/>
      <c r="HP266"/>
      <c r="HQ266"/>
      <c r="HR266"/>
      <c r="HS266"/>
      <c r="HT266"/>
    </row>
    <row r="267" spans="1:228">
      <c r="A267" s="4"/>
      <c r="B267" s="4"/>
      <c r="C267" s="4"/>
      <c r="D267" s="4"/>
      <c r="E267" s="6"/>
      <c r="G267" s="4"/>
      <c r="H267" s="4"/>
      <c r="I267" s="4"/>
      <c r="J267" s="4"/>
      <c r="L267" s="4"/>
      <c r="M267" s="4"/>
      <c r="N267" s="4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  <c r="FO267"/>
      <c r="FP267"/>
      <c r="FQ267"/>
      <c r="FR267"/>
      <c r="FS267"/>
      <c r="FT267"/>
      <c r="FU267"/>
      <c r="FV267"/>
      <c r="FW267"/>
      <c r="FX267"/>
      <c r="FY267"/>
      <c r="FZ267"/>
      <c r="GA267"/>
      <c r="GB267"/>
      <c r="GC267"/>
      <c r="GD267"/>
      <c r="GE267"/>
      <c r="GF267"/>
      <c r="GG267"/>
      <c r="GH267"/>
      <c r="GI267"/>
      <c r="GJ267"/>
      <c r="GK267"/>
      <c r="GL267"/>
      <c r="GM267"/>
      <c r="GN267"/>
      <c r="GO267"/>
      <c r="GP267"/>
      <c r="GQ267"/>
      <c r="GR267"/>
      <c r="GS267"/>
      <c r="GT267"/>
      <c r="GU267"/>
      <c r="GV267"/>
      <c r="GW267"/>
      <c r="GX267"/>
      <c r="GY267"/>
      <c r="GZ267"/>
      <c r="HA267"/>
      <c r="HB267"/>
      <c r="HC267"/>
      <c r="HD267"/>
      <c r="HE267"/>
      <c r="HF267"/>
      <c r="HG267"/>
      <c r="HH267"/>
      <c r="HI267"/>
      <c r="HJ267"/>
      <c r="HK267"/>
      <c r="HL267"/>
      <c r="HM267"/>
      <c r="HN267"/>
      <c r="HO267"/>
      <c r="HP267"/>
      <c r="HQ267"/>
      <c r="HR267"/>
      <c r="HS267"/>
      <c r="HT267"/>
    </row>
    <row r="268" spans="1:228">
      <c r="A268" s="4"/>
      <c r="B268" s="4"/>
      <c r="C268" s="4"/>
      <c r="D268" s="4"/>
      <c r="E268" s="6"/>
      <c r="G268" s="4"/>
      <c r="H268" s="4"/>
      <c r="I268" s="4"/>
      <c r="J268" s="4"/>
      <c r="L268" s="4"/>
      <c r="M268" s="4"/>
      <c r="N268" s="4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  <c r="FO268"/>
      <c r="FP268"/>
      <c r="FQ268"/>
      <c r="FR268"/>
      <c r="FS268"/>
      <c r="FT268"/>
      <c r="FU268"/>
      <c r="FV268"/>
      <c r="FW268"/>
      <c r="FX268"/>
      <c r="FY268"/>
      <c r="FZ268"/>
      <c r="GA268"/>
      <c r="GB268"/>
      <c r="GC268"/>
      <c r="GD268"/>
      <c r="GE268"/>
      <c r="GF268"/>
      <c r="GG268"/>
      <c r="GH268"/>
      <c r="GI268"/>
      <c r="GJ268"/>
      <c r="GK268"/>
      <c r="GL268"/>
      <c r="GM268"/>
      <c r="GN268"/>
      <c r="GO268"/>
      <c r="GP268"/>
      <c r="GQ268"/>
      <c r="GR268"/>
      <c r="GS268"/>
      <c r="GT268"/>
      <c r="GU268"/>
      <c r="GV268"/>
      <c r="GW268"/>
      <c r="GX268"/>
      <c r="GY268"/>
      <c r="GZ268"/>
      <c r="HA268"/>
      <c r="HB268"/>
      <c r="HC268"/>
      <c r="HD268"/>
      <c r="HE268"/>
      <c r="HF268"/>
      <c r="HG268"/>
      <c r="HH268"/>
      <c r="HI268"/>
      <c r="HJ268"/>
      <c r="HK268"/>
      <c r="HL268"/>
      <c r="HM268"/>
      <c r="HN268"/>
      <c r="HO268"/>
      <c r="HP268"/>
      <c r="HQ268"/>
      <c r="HR268"/>
      <c r="HS268"/>
      <c r="HT268"/>
    </row>
    <row r="269" spans="1:228">
      <c r="A269" s="4"/>
      <c r="B269" s="4"/>
      <c r="C269" s="4"/>
      <c r="D269" s="4"/>
      <c r="E269" s="6"/>
      <c r="G269" s="4"/>
      <c r="H269" s="4"/>
      <c r="I269" s="4"/>
      <c r="J269" s="4"/>
      <c r="L269" s="4"/>
      <c r="M269" s="4"/>
      <c r="N269" s="4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  <c r="FO269"/>
      <c r="FP269"/>
      <c r="FQ269"/>
      <c r="FR269"/>
      <c r="FS269"/>
      <c r="FT269"/>
      <c r="FU269"/>
      <c r="FV269"/>
      <c r="FW269"/>
      <c r="FX269"/>
      <c r="FY269"/>
      <c r="FZ269"/>
      <c r="GA269"/>
      <c r="GB269"/>
      <c r="GC269"/>
      <c r="GD269"/>
      <c r="GE269"/>
      <c r="GF269"/>
      <c r="GG269"/>
      <c r="GH269"/>
      <c r="GI269"/>
      <c r="GJ269"/>
      <c r="GK269"/>
      <c r="GL269"/>
      <c r="GM269"/>
      <c r="GN269"/>
      <c r="GO269"/>
      <c r="GP269"/>
      <c r="GQ269"/>
      <c r="GR269"/>
      <c r="GS269"/>
      <c r="GT269"/>
      <c r="GU269"/>
      <c r="GV269"/>
      <c r="GW269"/>
      <c r="GX269"/>
      <c r="GY269"/>
      <c r="GZ269"/>
      <c r="HA269"/>
      <c r="HB269"/>
      <c r="HC269"/>
      <c r="HD269"/>
      <c r="HE269"/>
      <c r="HF269"/>
      <c r="HG269"/>
      <c r="HH269"/>
      <c r="HI269"/>
      <c r="HJ269"/>
      <c r="HK269"/>
      <c r="HL269"/>
      <c r="HM269"/>
      <c r="HN269"/>
      <c r="HO269"/>
      <c r="HP269"/>
      <c r="HQ269"/>
      <c r="HR269"/>
      <c r="HS269"/>
      <c r="HT269"/>
    </row>
    <row r="270" spans="1:228">
      <c r="A270" s="4"/>
      <c r="B270" s="4"/>
      <c r="C270" s="4"/>
      <c r="D270" s="4"/>
      <c r="E270" s="6"/>
      <c r="G270" s="4"/>
      <c r="H270" s="4"/>
      <c r="I270" s="4"/>
      <c r="J270" s="4"/>
      <c r="L270" s="4"/>
      <c r="M270" s="4"/>
      <c r="N270" s="4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  <c r="FO270"/>
      <c r="FP270"/>
      <c r="FQ270"/>
      <c r="FR270"/>
      <c r="FS270"/>
      <c r="FT270"/>
      <c r="FU270"/>
      <c r="FV270"/>
      <c r="FW270"/>
      <c r="FX270"/>
      <c r="FY270"/>
      <c r="FZ270"/>
      <c r="GA270"/>
      <c r="GB270"/>
      <c r="GC270"/>
      <c r="GD270"/>
      <c r="GE270"/>
      <c r="GF270"/>
      <c r="GG270"/>
      <c r="GH270"/>
      <c r="GI270"/>
      <c r="GJ270"/>
      <c r="GK270"/>
      <c r="GL270"/>
      <c r="GM270"/>
      <c r="GN270"/>
      <c r="GO270"/>
      <c r="GP270"/>
      <c r="GQ270"/>
      <c r="GR270"/>
      <c r="GS270"/>
      <c r="GT270"/>
      <c r="GU270"/>
      <c r="GV270"/>
      <c r="GW270"/>
      <c r="GX270"/>
      <c r="GY270"/>
      <c r="GZ270"/>
      <c r="HA270"/>
      <c r="HB270"/>
      <c r="HC270"/>
      <c r="HD270"/>
      <c r="HE270"/>
      <c r="HF270"/>
      <c r="HG270"/>
      <c r="HH270"/>
      <c r="HI270"/>
      <c r="HJ270"/>
      <c r="HK270"/>
      <c r="HL270"/>
      <c r="HM270"/>
      <c r="HN270"/>
      <c r="HO270"/>
      <c r="HP270"/>
      <c r="HQ270"/>
      <c r="HR270"/>
      <c r="HS270"/>
      <c r="HT270"/>
    </row>
    <row r="271" spans="1:228">
      <c r="A271" s="4"/>
      <c r="B271" s="4"/>
      <c r="C271" s="4"/>
      <c r="D271" s="4"/>
      <c r="E271" s="6"/>
      <c r="G271" s="4"/>
      <c r="H271" s="4"/>
      <c r="I271" s="4"/>
      <c r="J271" s="4"/>
      <c r="L271" s="4"/>
      <c r="M271" s="4"/>
      <c r="N271" s="4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  <c r="FO271"/>
      <c r="FP271"/>
      <c r="FQ271"/>
      <c r="FR271"/>
      <c r="FS271"/>
      <c r="FT271"/>
      <c r="FU271"/>
      <c r="FV271"/>
      <c r="FW271"/>
      <c r="FX271"/>
      <c r="FY271"/>
      <c r="FZ271"/>
      <c r="GA271"/>
      <c r="GB271"/>
      <c r="GC271"/>
      <c r="GD271"/>
      <c r="GE271"/>
      <c r="GF271"/>
      <c r="GG271"/>
      <c r="GH271"/>
      <c r="GI271"/>
      <c r="GJ271"/>
      <c r="GK271"/>
      <c r="GL271"/>
      <c r="GM271"/>
      <c r="GN271"/>
      <c r="GO271"/>
      <c r="GP271"/>
      <c r="GQ271"/>
      <c r="GR271"/>
      <c r="GS271"/>
      <c r="GT271"/>
      <c r="GU271"/>
      <c r="GV271"/>
      <c r="GW271"/>
      <c r="GX271"/>
      <c r="GY271"/>
      <c r="GZ271"/>
      <c r="HA271"/>
      <c r="HB271"/>
      <c r="HC271"/>
      <c r="HD271"/>
      <c r="HE271"/>
      <c r="HF271"/>
      <c r="HG271"/>
      <c r="HH271"/>
      <c r="HI271"/>
      <c r="HJ271"/>
      <c r="HK271"/>
      <c r="HL271"/>
      <c r="HM271"/>
      <c r="HN271"/>
      <c r="HO271"/>
      <c r="HP271"/>
      <c r="HQ271"/>
      <c r="HR271"/>
      <c r="HS271"/>
      <c r="HT271"/>
    </row>
    <row r="272" spans="1:228">
      <c r="A272" s="4"/>
      <c r="B272" s="4"/>
      <c r="C272" s="4"/>
      <c r="D272" s="4"/>
      <c r="E272" s="6"/>
      <c r="G272" s="4"/>
      <c r="H272" s="4"/>
      <c r="I272" s="4"/>
      <c r="J272" s="4"/>
      <c r="L272" s="4"/>
      <c r="M272" s="4"/>
      <c r="N272" s="4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  <c r="FO272"/>
      <c r="FP272"/>
      <c r="FQ272"/>
      <c r="FR272"/>
      <c r="FS272"/>
      <c r="FT272"/>
      <c r="FU272"/>
      <c r="FV272"/>
      <c r="FW272"/>
      <c r="FX272"/>
      <c r="FY272"/>
      <c r="FZ272"/>
      <c r="GA272"/>
      <c r="GB272"/>
      <c r="GC272"/>
      <c r="GD272"/>
      <c r="GE272"/>
      <c r="GF272"/>
      <c r="GG272"/>
      <c r="GH272"/>
      <c r="GI272"/>
      <c r="GJ272"/>
      <c r="GK272"/>
      <c r="GL272"/>
      <c r="GM272"/>
      <c r="GN272"/>
      <c r="GO272"/>
      <c r="GP272"/>
      <c r="GQ272"/>
      <c r="GR272"/>
      <c r="GS272"/>
      <c r="GT272"/>
      <c r="GU272"/>
      <c r="GV272"/>
      <c r="GW272"/>
      <c r="GX272"/>
      <c r="GY272"/>
      <c r="GZ272"/>
      <c r="HA272"/>
      <c r="HB272"/>
      <c r="HC272"/>
      <c r="HD272"/>
      <c r="HE272"/>
      <c r="HF272"/>
      <c r="HG272"/>
      <c r="HH272"/>
      <c r="HI272"/>
      <c r="HJ272"/>
      <c r="HK272"/>
      <c r="HL272"/>
      <c r="HM272"/>
      <c r="HN272"/>
      <c r="HO272"/>
      <c r="HP272"/>
      <c r="HQ272"/>
      <c r="HR272"/>
      <c r="HS272"/>
      <c r="HT272"/>
    </row>
    <row r="273" spans="1:228">
      <c r="A273" s="4"/>
      <c r="B273" s="4"/>
      <c r="C273" s="4"/>
      <c r="D273" s="4"/>
      <c r="E273" s="6"/>
      <c r="G273" s="4"/>
      <c r="H273" s="4"/>
      <c r="I273" s="4"/>
      <c r="J273" s="4"/>
      <c r="L273" s="4"/>
      <c r="M273" s="4"/>
      <c r="N273" s="4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  <c r="FO273"/>
      <c r="FP273"/>
      <c r="FQ273"/>
      <c r="FR273"/>
      <c r="FS273"/>
      <c r="FT273"/>
      <c r="FU273"/>
      <c r="FV273"/>
      <c r="FW273"/>
      <c r="FX273"/>
      <c r="FY273"/>
      <c r="FZ273"/>
      <c r="GA273"/>
      <c r="GB273"/>
      <c r="GC273"/>
      <c r="GD273"/>
      <c r="GE273"/>
      <c r="GF273"/>
      <c r="GG273"/>
      <c r="GH273"/>
      <c r="GI273"/>
      <c r="GJ273"/>
      <c r="GK273"/>
      <c r="GL273"/>
      <c r="GM273"/>
      <c r="GN273"/>
      <c r="GO273"/>
      <c r="GP273"/>
      <c r="GQ273"/>
      <c r="GR273"/>
      <c r="GS273"/>
      <c r="GT273"/>
      <c r="GU273"/>
      <c r="GV273"/>
      <c r="GW273"/>
      <c r="GX273"/>
      <c r="GY273"/>
      <c r="GZ273"/>
      <c r="HA273"/>
      <c r="HB273"/>
      <c r="HC273"/>
      <c r="HD273"/>
      <c r="HE273"/>
      <c r="HF273"/>
      <c r="HG273"/>
      <c r="HH273"/>
      <c r="HI273"/>
      <c r="HJ273"/>
      <c r="HK273"/>
      <c r="HL273"/>
      <c r="HM273"/>
      <c r="HN273"/>
      <c r="HO273"/>
      <c r="HP273"/>
      <c r="HQ273"/>
      <c r="HR273"/>
      <c r="HS273"/>
      <c r="HT273"/>
    </row>
    <row r="280" spans="1:228" ht="12" customHeight="1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  <c r="FO280"/>
      <c r="FP280"/>
      <c r="FQ280"/>
      <c r="FR280"/>
      <c r="FS280"/>
      <c r="FT280"/>
      <c r="FU280"/>
      <c r="FV280"/>
      <c r="FW280"/>
      <c r="FX280"/>
      <c r="FY280"/>
      <c r="FZ280"/>
      <c r="GA280"/>
      <c r="GB280"/>
      <c r="GC280"/>
      <c r="GD280"/>
      <c r="GE280"/>
      <c r="GF280"/>
      <c r="GG280"/>
      <c r="GH280"/>
      <c r="GI280"/>
      <c r="GJ280"/>
      <c r="GK280"/>
      <c r="GL280"/>
      <c r="GM280"/>
      <c r="GN280"/>
      <c r="GO280"/>
      <c r="GP280"/>
      <c r="GQ280"/>
      <c r="GR280"/>
      <c r="GS280"/>
      <c r="GT280"/>
      <c r="GU280"/>
      <c r="GV280"/>
      <c r="GW280"/>
      <c r="GX280"/>
      <c r="GY280"/>
      <c r="GZ280"/>
      <c r="HA280"/>
      <c r="HB280"/>
      <c r="HC280"/>
      <c r="HD280"/>
      <c r="HE280"/>
      <c r="HF280"/>
      <c r="HG280"/>
      <c r="HH280"/>
      <c r="HI280"/>
      <c r="HJ280"/>
      <c r="HK280"/>
      <c r="HL280"/>
      <c r="HM280"/>
      <c r="HN280"/>
      <c r="HO280"/>
      <c r="HP280"/>
      <c r="HQ280"/>
      <c r="HR280"/>
      <c r="HS280"/>
      <c r="HT280"/>
    </row>
    <row r="283" spans="1:228" ht="12" customHeight="1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  <c r="FO283"/>
      <c r="FP283"/>
      <c r="FQ283"/>
      <c r="FR283"/>
      <c r="FS283"/>
      <c r="FT283"/>
      <c r="FU283"/>
      <c r="FV283"/>
      <c r="FW283"/>
      <c r="FX283"/>
      <c r="FY283"/>
      <c r="FZ283"/>
      <c r="GA283"/>
      <c r="GB283"/>
      <c r="GC283"/>
      <c r="GD283"/>
      <c r="GE283"/>
      <c r="GF283"/>
      <c r="GG283"/>
      <c r="GH283"/>
      <c r="GI283"/>
      <c r="GJ283"/>
      <c r="GK283"/>
      <c r="GL283"/>
      <c r="GM283"/>
      <c r="GN283"/>
      <c r="GO283"/>
      <c r="GP283"/>
      <c r="GQ283"/>
      <c r="GR283"/>
      <c r="GS283"/>
      <c r="GT283"/>
      <c r="GU283"/>
      <c r="GV283"/>
      <c r="GW283"/>
      <c r="GX283"/>
      <c r="GY283"/>
      <c r="GZ283"/>
      <c r="HA283"/>
      <c r="HB283"/>
      <c r="HC283"/>
      <c r="HD283"/>
      <c r="HE283"/>
      <c r="HF283"/>
      <c r="HG283"/>
      <c r="HH283"/>
      <c r="HI283"/>
      <c r="HJ283"/>
      <c r="HK283"/>
      <c r="HL283"/>
      <c r="HM283"/>
      <c r="HN283"/>
      <c r="HO283"/>
      <c r="HP283"/>
      <c r="HQ283"/>
      <c r="HR283"/>
      <c r="HS283"/>
      <c r="HT283"/>
    </row>
    <row r="284" spans="1:228" ht="12" customHeight="1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  <c r="FO284"/>
      <c r="FP284"/>
      <c r="FQ284"/>
      <c r="FR284"/>
      <c r="FS284"/>
      <c r="FT284"/>
      <c r="FU284"/>
      <c r="FV284"/>
      <c r="FW284"/>
      <c r="FX284"/>
      <c r="FY284"/>
      <c r="FZ284"/>
      <c r="GA284"/>
      <c r="GB284"/>
      <c r="GC284"/>
      <c r="GD284"/>
      <c r="GE284"/>
      <c r="GF284"/>
      <c r="GG284"/>
      <c r="GH284"/>
      <c r="GI284"/>
      <c r="GJ284"/>
      <c r="GK284"/>
      <c r="GL284"/>
      <c r="GM284"/>
      <c r="GN284"/>
      <c r="GO284"/>
      <c r="GP284"/>
      <c r="GQ284"/>
      <c r="GR284"/>
      <c r="GS284"/>
      <c r="GT284"/>
      <c r="GU284"/>
      <c r="GV284"/>
      <c r="GW284"/>
      <c r="GX284"/>
      <c r="GY284"/>
      <c r="GZ284"/>
      <c r="HA284"/>
      <c r="HB284"/>
      <c r="HC284"/>
      <c r="HD284"/>
      <c r="HE284"/>
      <c r="HF284"/>
      <c r="HG284"/>
      <c r="HH284"/>
      <c r="HI284"/>
      <c r="HJ284"/>
      <c r="HK284"/>
      <c r="HL284"/>
      <c r="HM284"/>
      <c r="HN284"/>
      <c r="HO284"/>
      <c r="HP284"/>
      <c r="HQ284"/>
      <c r="HR284"/>
      <c r="HS284"/>
      <c r="HT284"/>
    </row>
    <row r="285" spans="1:228" ht="12" customHeight="1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  <c r="FO285"/>
      <c r="FP285"/>
      <c r="FQ285"/>
      <c r="FR285"/>
      <c r="FS285"/>
      <c r="FT285"/>
      <c r="FU285"/>
      <c r="FV285"/>
      <c r="FW285"/>
      <c r="FX285"/>
      <c r="FY285"/>
      <c r="FZ285"/>
      <c r="GA285"/>
      <c r="GB285"/>
      <c r="GC285"/>
      <c r="GD285"/>
      <c r="GE285"/>
      <c r="GF285"/>
      <c r="GG285"/>
      <c r="GH285"/>
      <c r="GI285"/>
      <c r="GJ285"/>
      <c r="GK285"/>
      <c r="GL285"/>
      <c r="GM285"/>
      <c r="GN285"/>
      <c r="GO285"/>
      <c r="GP285"/>
      <c r="GQ285"/>
      <c r="GR285"/>
      <c r="GS285"/>
      <c r="GT285"/>
      <c r="GU285"/>
      <c r="GV285"/>
      <c r="GW285"/>
      <c r="GX285"/>
      <c r="GY285"/>
      <c r="GZ285"/>
      <c r="HA285"/>
      <c r="HB285"/>
      <c r="HC285"/>
      <c r="HD285"/>
      <c r="HE285"/>
      <c r="HF285"/>
      <c r="HG285"/>
      <c r="HH285"/>
      <c r="HI285"/>
      <c r="HJ285"/>
      <c r="HK285"/>
      <c r="HL285"/>
      <c r="HM285"/>
      <c r="HN285"/>
      <c r="HO285"/>
      <c r="HP285"/>
      <c r="HQ285"/>
      <c r="HR285"/>
      <c r="HS285"/>
      <c r="HT285"/>
    </row>
    <row r="286" spans="1:228" ht="12" customHeight="1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  <c r="FO286"/>
      <c r="FP286"/>
      <c r="FQ286"/>
      <c r="FR286"/>
      <c r="FS286"/>
      <c r="FT286"/>
      <c r="FU286"/>
      <c r="FV286"/>
      <c r="FW286"/>
      <c r="FX286"/>
      <c r="FY286"/>
      <c r="FZ286"/>
      <c r="GA286"/>
      <c r="GB286"/>
      <c r="GC286"/>
      <c r="GD286"/>
      <c r="GE286"/>
      <c r="GF286"/>
      <c r="GG286"/>
      <c r="GH286"/>
      <c r="GI286"/>
      <c r="GJ286"/>
      <c r="GK286"/>
      <c r="GL286"/>
      <c r="GM286"/>
      <c r="GN286"/>
      <c r="GO286"/>
      <c r="GP286"/>
      <c r="GQ286"/>
      <c r="GR286"/>
      <c r="GS286"/>
      <c r="GT286"/>
      <c r="GU286"/>
      <c r="GV286"/>
      <c r="GW286"/>
      <c r="GX286"/>
      <c r="GY286"/>
      <c r="GZ286"/>
      <c r="HA286"/>
      <c r="HB286"/>
      <c r="HC286"/>
      <c r="HD286"/>
      <c r="HE286"/>
      <c r="HF286"/>
      <c r="HG286"/>
      <c r="HH286"/>
      <c r="HI286"/>
      <c r="HJ286"/>
      <c r="HK286"/>
      <c r="HL286"/>
      <c r="HM286"/>
      <c r="HN286"/>
      <c r="HO286"/>
      <c r="HP286"/>
      <c r="HQ286"/>
      <c r="HR286"/>
      <c r="HS286"/>
      <c r="HT286"/>
    </row>
    <row r="295" spans="1:228" ht="12" customHeight="1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  <c r="FO295"/>
      <c r="FP295"/>
      <c r="FQ295"/>
      <c r="FR295"/>
      <c r="FS295"/>
      <c r="FT295"/>
      <c r="FU295"/>
      <c r="FV295"/>
      <c r="FW295"/>
      <c r="FX295"/>
      <c r="FY295"/>
      <c r="FZ295"/>
      <c r="GA295"/>
      <c r="GB295"/>
      <c r="GC295"/>
      <c r="GD295"/>
      <c r="GE295"/>
      <c r="GF295"/>
      <c r="GG295"/>
      <c r="GH295"/>
      <c r="GI295"/>
      <c r="GJ295"/>
      <c r="GK295"/>
      <c r="GL295"/>
      <c r="GM295"/>
      <c r="GN295"/>
      <c r="GO295"/>
      <c r="GP295"/>
      <c r="GQ295"/>
      <c r="GR295"/>
      <c r="GS295"/>
      <c r="GT295"/>
      <c r="GU295"/>
      <c r="GV295"/>
      <c r="GW295"/>
      <c r="GX295"/>
      <c r="GY295"/>
      <c r="GZ295"/>
      <c r="HA295"/>
      <c r="HB295"/>
      <c r="HC295"/>
      <c r="HD295"/>
      <c r="HE295"/>
      <c r="HF295"/>
      <c r="HG295"/>
      <c r="HH295"/>
      <c r="HI295"/>
      <c r="HJ295"/>
      <c r="HK295"/>
      <c r="HL295"/>
      <c r="HM295"/>
      <c r="HN295"/>
      <c r="HO295"/>
      <c r="HP295"/>
      <c r="HQ295"/>
      <c r="HR295"/>
      <c r="HS295"/>
      <c r="HT295"/>
    </row>
    <row r="298" spans="1:228" ht="12" customHeight="1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  <c r="FO298"/>
      <c r="FP298"/>
      <c r="FQ298"/>
      <c r="FR298"/>
      <c r="FS298"/>
      <c r="FT298"/>
      <c r="FU298"/>
      <c r="FV298"/>
      <c r="FW298"/>
      <c r="FX298"/>
      <c r="FY298"/>
      <c r="FZ298"/>
      <c r="GA298"/>
      <c r="GB298"/>
      <c r="GC298"/>
      <c r="GD298"/>
      <c r="GE298"/>
      <c r="GF298"/>
      <c r="GG298"/>
      <c r="GH298"/>
      <c r="GI298"/>
      <c r="GJ298"/>
      <c r="GK298"/>
      <c r="GL298"/>
      <c r="GM298"/>
      <c r="GN298"/>
      <c r="GO298"/>
      <c r="GP298"/>
      <c r="GQ298"/>
      <c r="GR298"/>
      <c r="GS298"/>
      <c r="GT298"/>
      <c r="GU298"/>
      <c r="GV298"/>
      <c r="GW298"/>
      <c r="GX298"/>
      <c r="GY298"/>
      <c r="GZ298"/>
      <c r="HA298"/>
      <c r="HB298"/>
      <c r="HC298"/>
      <c r="HD298"/>
      <c r="HE298"/>
      <c r="HF298"/>
      <c r="HG298"/>
      <c r="HH298"/>
      <c r="HI298"/>
      <c r="HJ298"/>
      <c r="HK298"/>
      <c r="HL298"/>
      <c r="HM298"/>
      <c r="HN298"/>
      <c r="HO298"/>
      <c r="HP298"/>
      <c r="HQ298"/>
      <c r="HR298"/>
      <c r="HS298"/>
      <c r="HT298"/>
    </row>
    <row r="299" spans="1:228" ht="12" customHeight="1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  <c r="FO299"/>
      <c r="FP299"/>
      <c r="FQ299"/>
      <c r="FR299"/>
      <c r="FS299"/>
      <c r="FT299"/>
      <c r="FU299"/>
      <c r="FV299"/>
      <c r="FW299"/>
      <c r="FX299"/>
      <c r="FY299"/>
      <c r="FZ299"/>
      <c r="GA299"/>
      <c r="GB299"/>
      <c r="GC299"/>
      <c r="GD299"/>
      <c r="GE299"/>
      <c r="GF299"/>
      <c r="GG299"/>
      <c r="GH299"/>
      <c r="GI299"/>
      <c r="GJ299"/>
      <c r="GK299"/>
      <c r="GL299"/>
      <c r="GM299"/>
      <c r="GN299"/>
      <c r="GO299"/>
      <c r="GP299"/>
      <c r="GQ299"/>
      <c r="GR299"/>
      <c r="GS299"/>
      <c r="GT299"/>
      <c r="GU299"/>
      <c r="GV299"/>
      <c r="GW299"/>
      <c r="GX299"/>
      <c r="GY299"/>
      <c r="GZ299"/>
      <c r="HA299"/>
      <c r="HB299"/>
      <c r="HC299"/>
      <c r="HD299"/>
      <c r="HE299"/>
      <c r="HF299"/>
      <c r="HG299"/>
      <c r="HH299"/>
      <c r="HI299"/>
      <c r="HJ299"/>
      <c r="HK299"/>
      <c r="HL299"/>
      <c r="HM299"/>
      <c r="HN299"/>
      <c r="HO299"/>
      <c r="HP299"/>
      <c r="HQ299"/>
      <c r="HR299"/>
      <c r="HS299"/>
      <c r="HT299"/>
    </row>
    <row r="300" spans="1:228" ht="12" customHeight="1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  <c r="FO300"/>
      <c r="FP300"/>
      <c r="FQ300"/>
      <c r="FR300"/>
      <c r="FS300"/>
      <c r="FT300"/>
      <c r="FU300"/>
      <c r="FV300"/>
      <c r="FW300"/>
      <c r="FX300"/>
      <c r="FY300"/>
      <c r="FZ300"/>
      <c r="GA300"/>
      <c r="GB300"/>
      <c r="GC300"/>
      <c r="GD300"/>
      <c r="GE300"/>
      <c r="GF300"/>
      <c r="GG300"/>
      <c r="GH300"/>
      <c r="GI300"/>
      <c r="GJ300"/>
      <c r="GK300"/>
      <c r="GL300"/>
      <c r="GM300"/>
      <c r="GN300"/>
      <c r="GO300"/>
      <c r="GP300"/>
      <c r="GQ300"/>
      <c r="GR300"/>
      <c r="GS300"/>
      <c r="GT300"/>
      <c r="GU300"/>
      <c r="GV300"/>
      <c r="GW300"/>
      <c r="GX300"/>
      <c r="GY300"/>
      <c r="GZ300"/>
      <c r="HA300"/>
      <c r="HB300"/>
      <c r="HC300"/>
      <c r="HD300"/>
      <c r="HE300"/>
      <c r="HF300"/>
      <c r="HG300"/>
      <c r="HH300"/>
      <c r="HI300"/>
      <c r="HJ300"/>
      <c r="HK300"/>
      <c r="HL300"/>
      <c r="HM300"/>
      <c r="HN300"/>
      <c r="HO300"/>
      <c r="HP300"/>
      <c r="HQ300"/>
      <c r="HR300"/>
      <c r="HS300"/>
      <c r="HT300"/>
    </row>
    <row r="301" spans="1:228" ht="12" customHeight="1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  <c r="FO301"/>
      <c r="FP301"/>
      <c r="FQ301"/>
      <c r="FR301"/>
      <c r="FS301"/>
      <c r="FT301"/>
      <c r="FU301"/>
      <c r="FV301"/>
      <c r="FW301"/>
      <c r="FX301"/>
      <c r="FY301"/>
      <c r="FZ301"/>
      <c r="GA301"/>
      <c r="GB301"/>
      <c r="GC301"/>
      <c r="GD301"/>
      <c r="GE301"/>
      <c r="GF301"/>
      <c r="GG301"/>
      <c r="GH301"/>
      <c r="GI301"/>
      <c r="GJ301"/>
      <c r="GK301"/>
      <c r="GL301"/>
      <c r="GM301"/>
      <c r="GN301"/>
      <c r="GO301"/>
      <c r="GP301"/>
      <c r="GQ301"/>
      <c r="GR301"/>
      <c r="GS301"/>
      <c r="GT301"/>
      <c r="GU301"/>
      <c r="GV301"/>
      <c r="GW301"/>
      <c r="GX301"/>
      <c r="GY301"/>
      <c r="GZ301"/>
      <c r="HA301"/>
      <c r="HB301"/>
      <c r="HC301"/>
      <c r="HD301"/>
      <c r="HE301"/>
      <c r="HF301"/>
      <c r="HG301"/>
      <c r="HH301"/>
      <c r="HI301"/>
      <c r="HJ301"/>
      <c r="HK301"/>
      <c r="HL301"/>
      <c r="HM301"/>
      <c r="HN301"/>
      <c r="HO301"/>
      <c r="HP301"/>
      <c r="HQ301"/>
      <c r="HR301"/>
      <c r="HS301"/>
      <c r="HT301"/>
    </row>
    <row r="311" spans="1:228" ht="12" customHeight="1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  <c r="CE311"/>
      <c r="CF311"/>
      <c r="CG311"/>
      <c r="CH311"/>
      <c r="CI311"/>
      <c r="CJ311"/>
      <c r="CK311"/>
      <c r="CL311"/>
      <c r="CM311"/>
      <c r="CN311"/>
      <c r="CO311"/>
      <c r="CP311"/>
      <c r="CQ311"/>
      <c r="CR311"/>
      <c r="CS311"/>
      <c r="CT311"/>
      <c r="CU311"/>
      <c r="CV311"/>
      <c r="CW311"/>
      <c r="CX311"/>
      <c r="CY311"/>
      <c r="CZ311"/>
      <c r="DA311"/>
      <c r="DB311"/>
      <c r="DC311"/>
      <c r="DD311"/>
      <c r="DE311"/>
      <c r="DF311"/>
      <c r="DG311"/>
      <c r="DH311"/>
      <c r="DI311"/>
      <c r="DJ311"/>
      <c r="DK311"/>
      <c r="DL311"/>
      <c r="DM311"/>
      <c r="DN311"/>
      <c r="DO311"/>
      <c r="DP311"/>
      <c r="DQ311"/>
      <c r="DR311"/>
      <c r="DS311"/>
      <c r="DT311"/>
      <c r="DU311"/>
      <c r="DV311"/>
      <c r="DW311"/>
      <c r="DX311"/>
      <c r="DY311"/>
      <c r="DZ311"/>
      <c r="EA311"/>
      <c r="EB311"/>
      <c r="EC311"/>
      <c r="ED311"/>
      <c r="EE311"/>
      <c r="EF311"/>
      <c r="EG311"/>
      <c r="EH311"/>
      <c r="EI311"/>
      <c r="EJ311"/>
      <c r="EK311"/>
      <c r="EL311"/>
      <c r="EM311"/>
      <c r="EN311"/>
      <c r="EO311"/>
      <c r="EP311"/>
      <c r="EQ311"/>
      <c r="ER311"/>
      <c r="ES311"/>
      <c r="ET311"/>
      <c r="EU311"/>
      <c r="EV311"/>
      <c r="EW311"/>
      <c r="EX311"/>
      <c r="EY311"/>
      <c r="EZ311"/>
      <c r="FA311"/>
      <c r="FB311"/>
      <c r="FC311"/>
      <c r="FD311"/>
      <c r="FE311"/>
      <c r="FF311"/>
      <c r="FG311"/>
      <c r="FH311"/>
      <c r="FI311"/>
      <c r="FJ311"/>
      <c r="FK311"/>
      <c r="FL311"/>
      <c r="FM311"/>
      <c r="FN311"/>
      <c r="FO311"/>
      <c r="FP311"/>
      <c r="FQ311"/>
      <c r="FR311"/>
      <c r="FS311"/>
      <c r="FT311"/>
      <c r="FU311"/>
      <c r="FV311"/>
      <c r="FW311"/>
      <c r="FX311"/>
      <c r="FY311"/>
      <c r="FZ311"/>
      <c r="GA311"/>
      <c r="GB311"/>
      <c r="GC311"/>
      <c r="GD311"/>
      <c r="GE311"/>
      <c r="GF311"/>
      <c r="GG311"/>
      <c r="GH311"/>
      <c r="GI311"/>
      <c r="GJ311"/>
      <c r="GK311"/>
      <c r="GL311"/>
      <c r="GM311"/>
      <c r="GN311"/>
      <c r="GO311"/>
      <c r="GP311"/>
      <c r="GQ311"/>
      <c r="GR311"/>
      <c r="GS311"/>
      <c r="GT311"/>
      <c r="GU311"/>
      <c r="GV311"/>
      <c r="GW311"/>
      <c r="GX311"/>
      <c r="GY311"/>
      <c r="GZ311"/>
      <c r="HA311"/>
      <c r="HB311"/>
      <c r="HC311"/>
      <c r="HD311"/>
      <c r="HE311"/>
      <c r="HF311"/>
      <c r="HG311"/>
      <c r="HH311"/>
      <c r="HI311"/>
      <c r="HJ311"/>
      <c r="HK311"/>
      <c r="HL311"/>
      <c r="HM311"/>
      <c r="HN311"/>
      <c r="HO311"/>
      <c r="HP311"/>
      <c r="HQ311"/>
      <c r="HR311"/>
      <c r="HS311"/>
      <c r="HT311"/>
    </row>
    <row r="314" spans="1:228" ht="12" customHeight="1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  <c r="CE314"/>
      <c r="CF314"/>
      <c r="CG314"/>
      <c r="CH314"/>
      <c r="CI314"/>
      <c r="CJ314"/>
      <c r="CK314"/>
      <c r="CL314"/>
      <c r="CM314"/>
      <c r="CN314"/>
      <c r="CO314"/>
      <c r="CP314"/>
      <c r="CQ314"/>
      <c r="CR314"/>
      <c r="CS314"/>
      <c r="CT314"/>
      <c r="CU314"/>
      <c r="CV314"/>
      <c r="CW314"/>
      <c r="CX314"/>
      <c r="CY314"/>
      <c r="CZ314"/>
      <c r="DA314"/>
      <c r="DB314"/>
      <c r="DC314"/>
      <c r="DD314"/>
      <c r="DE314"/>
      <c r="DF314"/>
      <c r="DG314"/>
      <c r="DH314"/>
      <c r="DI314"/>
      <c r="DJ314"/>
      <c r="DK314"/>
      <c r="DL314"/>
      <c r="DM314"/>
      <c r="DN314"/>
      <c r="DO314"/>
      <c r="DP314"/>
      <c r="DQ314"/>
      <c r="DR314"/>
      <c r="DS314"/>
      <c r="DT314"/>
      <c r="DU314"/>
      <c r="DV314"/>
      <c r="DW314"/>
      <c r="DX314"/>
      <c r="DY314"/>
      <c r="DZ314"/>
      <c r="EA314"/>
      <c r="EB314"/>
      <c r="EC314"/>
      <c r="ED314"/>
      <c r="EE314"/>
      <c r="EF314"/>
      <c r="EG314"/>
      <c r="EH314"/>
      <c r="EI314"/>
      <c r="EJ314"/>
      <c r="EK314"/>
      <c r="EL314"/>
      <c r="EM314"/>
      <c r="EN314"/>
      <c r="EO314"/>
      <c r="EP314"/>
      <c r="EQ314"/>
      <c r="ER314"/>
      <c r="ES314"/>
      <c r="ET314"/>
      <c r="EU314"/>
      <c r="EV314"/>
      <c r="EW314"/>
      <c r="EX314"/>
      <c r="EY314"/>
      <c r="EZ314"/>
      <c r="FA314"/>
      <c r="FB314"/>
      <c r="FC314"/>
      <c r="FD314"/>
      <c r="FE314"/>
      <c r="FF314"/>
      <c r="FG314"/>
      <c r="FH314"/>
      <c r="FI314"/>
      <c r="FJ314"/>
      <c r="FK314"/>
      <c r="FL314"/>
      <c r="FM314"/>
      <c r="FN314"/>
      <c r="FO314"/>
      <c r="FP314"/>
      <c r="FQ314"/>
      <c r="FR314"/>
      <c r="FS314"/>
      <c r="FT314"/>
      <c r="FU314"/>
      <c r="FV314"/>
      <c r="FW314"/>
      <c r="FX314"/>
      <c r="FY314"/>
      <c r="FZ314"/>
      <c r="GA314"/>
      <c r="GB314"/>
      <c r="GC314"/>
      <c r="GD314"/>
      <c r="GE314"/>
      <c r="GF314"/>
      <c r="GG314"/>
      <c r="GH314"/>
      <c r="GI314"/>
      <c r="GJ314"/>
      <c r="GK314"/>
      <c r="GL314"/>
      <c r="GM314"/>
      <c r="GN314"/>
      <c r="GO314"/>
      <c r="GP314"/>
      <c r="GQ314"/>
      <c r="GR314"/>
      <c r="GS314"/>
      <c r="GT314"/>
      <c r="GU314"/>
      <c r="GV314"/>
      <c r="GW314"/>
      <c r="GX314"/>
      <c r="GY314"/>
      <c r="GZ314"/>
      <c r="HA314"/>
      <c r="HB314"/>
      <c r="HC314"/>
      <c r="HD314"/>
      <c r="HE314"/>
      <c r="HF314"/>
      <c r="HG314"/>
      <c r="HH314"/>
      <c r="HI314"/>
      <c r="HJ314"/>
      <c r="HK314"/>
      <c r="HL314"/>
      <c r="HM314"/>
      <c r="HN314"/>
      <c r="HO314"/>
      <c r="HP314"/>
      <c r="HQ314"/>
      <c r="HR314"/>
      <c r="HS314"/>
      <c r="HT314"/>
    </row>
    <row r="315" spans="1:228" ht="12" customHeight="1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  <c r="CE315"/>
      <c r="CF315"/>
      <c r="CG315"/>
      <c r="CH315"/>
      <c r="CI315"/>
      <c r="CJ315"/>
      <c r="CK315"/>
      <c r="CL315"/>
      <c r="CM315"/>
      <c r="CN315"/>
      <c r="CO315"/>
      <c r="CP315"/>
      <c r="CQ315"/>
      <c r="CR315"/>
      <c r="CS315"/>
      <c r="CT315"/>
      <c r="CU315"/>
      <c r="CV315"/>
      <c r="CW315"/>
      <c r="CX315"/>
      <c r="CY315"/>
      <c r="CZ315"/>
      <c r="DA315"/>
      <c r="DB315"/>
      <c r="DC315"/>
      <c r="DD315"/>
      <c r="DE315"/>
      <c r="DF315"/>
      <c r="DG315"/>
      <c r="DH315"/>
      <c r="DI315"/>
      <c r="DJ315"/>
      <c r="DK315"/>
      <c r="DL315"/>
      <c r="DM315"/>
      <c r="DN315"/>
      <c r="DO315"/>
      <c r="DP315"/>
      <c r="DQ315"/>
      <c r="DR315"/>
      <c r="DS315"/>
      <c r="DT315"/>
      <c r="DU315"/>
      <c r="DV315"/>
      <c r="DW315"/>
      <c r="DX315"/>
      <c r="DY315"/>
      <c r="DZ315"/>
      <c r="EA315"/>
      <c r="EB315"/>
      <c r="EC315"/>
      <c r="ED315"/>
      <c r="EE315"/>
      <c r="EF315"/>
      <c r="EG315"/>
      <c r="EH315"/>
      <c r="EI315"/>
      <c r="EJ315"/>
      <c r="EK315"/>
      <c r="EL315"/>
      <c r="EM315"/>
      <c r="EN315"/>
      <c r="EO315"/>
      <c r="EP315"/>
      <c r="EQ315"/>
      <c r="ER315"/>
      <c r="ES315"/>
      <c r="ET315"/>
      <c r="EU315"/>
      <c r="EV315"/>
      <c r="EW315"/>
      <c r="EX315"/>
      <c r="EY315"/>
      <c r="EZ315"/>
      <c r="FA315"/>
      <c r="FB315"/>
      <c r="FC315"/>
      <c r="FD315"/>
      <c r="FE315"/>
      <c r="FF315"/>
      <c r="FG315"/>
      <c r="FH315"/>
      <c r="FI315"/>
      <c r="FJ315"/>
      <c r="FK315"/>
      <c r="FL315"/>
      <c r="FM315"/>
      <c r="FN315"/>
      <c r="FO315"/>
      <c r="FP315"/>
      <c r="FQ315"/>
      <c r="FR315"/>
      <c r="FS315"/>
      <c r="FT315"/>
      <c r="FU315"/>
      <c r="FV315"/>
      <c r="FW315"/>
      <c r="FX315"/>
      <c r="FY315"/>
      <c r="FZ315"/>
      <c r="GA315"/>
      <c r="GB315"/>
      <c r="GC315"/>
      <c r="GD315"/>
      <c r="GE315"/>
      <c r="GF315"/>
      <c r="GG315"/>
      <c r="GH315"/>
      <c r="GI315"/>
      <c r="GJ315"/>
      <c r="GK315"/>
      <c r="GL315"/>
      <c r="GM315"/>
      <c r="GN315"/>
      <c r="GO315"/>
      <c r="GP315"/>
      <c r="GQ315"/>
      <c r="GR315"/>
      <c r="GS315"/>
      <c r="GT315"/>
      <c r="GU315"/>
      <c r="GV315"/>
      <c r="GW315"/>
      <c r="GX315"/>
      <c r="GY315"/>
      <c r="GZ315"/>
      <c r="HA315"/>
      <c r="HB315"/>
      <c r="HC315"/>
      <c r="HD315"/>
      <c r="HE315"/>
      <c r="HF315"/>
      <c r="HG315"/>
      <c r="HH315"/>
      <c r="HI315"/>
      <c r="HJ315"/>
      <c r="HK315"/>
      <c r="HL315"/>
      <c r="HM315"/>
      <c r="HN315"/>
      <c r="HO315"/>
      <c r="HP315"/>
      <c r="HQ315"/>
      <c r="HR315"/>
      <c r="HS315"/>
      <c r="HT315"/>
    </row>
    <row r="316" spans="1:228" ht="12" customHeight="1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  <c r="CF316"/>
      <c r="CG316"/>
      <c r="CH316"/>
      <c r="CI316"/>
      <c r="CJ316"/>
      <c r="CK316"/>
      <c r="CL316"/>
      <c r="CM316"/>
      <c r="CN316"/>
      <c r="CO316"/>
      <c r="CP316"/>
      <c r="CQ316"/>
      <c r="CR316"/>
      <c r="CS316"/>
      <c r="CT316"/>
      <c r="CU316"/>
      <c r="CV316"/>
      <c r="CW316"/>
      <c r="CX316"/>
      <c r="CY316"/>
      <c r="CZ316"/>
      <c r="DA316"/>
      <c r="DB316"/>
      <c r="DC316"/>
      <c r="DD316"/>
      <c r="DE316"/>
      <c r="DF316"/>
      <c r="DG316"/>
      <c r="DH316"/>
      <c r="DI316"/>
      <c r="DJ316"/>
      <c r="DK316"/>
      <c r="DL316"/>
      <c r="DM316"/>
      <c r="DN316"/>
      <c r="DO316"/>
      <c r="DP316"/>
      <c r="DQ316"/>
      <c r="DR316"/>
      <c r="DS316"/>
      <c r="DT316"/>
      <c r="DU316"/>
      <c r="DV316"/>
      <c r="DW316"/>
      <c r="DX316"/>
      <c r="DY316"/>
      <c r="DZ316"/>
      <c r="EA316"/>
      <c r="EB316"/>
      <c r="EC316"/>
      <c r="ED316"/>
      <c r="EE316"/>
      <c r="EF316"/>
      <c r="EG316"/>
      <c r="EH316"/>
      <c r="EI316"/>
      <c r="EJ316"/>
      <c r="EK316"/>
      <c r="EL316"/>
      <c r="EM316"/>
      <c r="EN316"/>
      <c r="EO316"/>
      <c r="EP316"/>
      <c r="EQ316"/>
      <c r="ER316"/>
      <c r="ES316"/>
      <c r="ET316"/>
      <c r="EU316"/>
      <c r="EV316"/>
      <c r="EW316"/>
      <c r="EX316"/>
      <c r="EY316"/>
      <c r="EZ316"/>
      <c r="FA316"/>
      <c r="FB316"/>
      <c r="FC316"/>
      <c r="FD316"/>
      <c r="FE316"/>
      <c r="FF316"/>
      <c r="FG316"/>
      <c r="FH316"/>
      <c r="FI316"/>
      <c r="FJ316"/>
      <c r="FK316"/>
      <c r="FL316"/>
      <c r="FM316"/>
      <c r="FN316"/>
      <c r="FO316"/>
      <c r="FP316"/>
      <c r="FQ316"/>
      <c r="FR316"/>
      <c r="FS316"/>
      <c r="FT316"/>
      <c r="FU316"/>
      <c r="FV316"/>
      <c r="FW316"/>
      <c r="FX316"/>
      <c r="FY316"/>
      <c r="FZ316"/>
      <c r="GA316"/>
      <c r="GB316"/>
      <c r="GC316"/>
      <c r="GD316"/>
      <c r="GE316"/>
      <c r="GF316"/>
      <c r="GG316"/>
      <c r="GH316"/>
      <c r="GI316"/>
      <c r="GJ316"/>
      <c r="GK316"/>
      <c r="GL316"/>
      <c r="GM316"/>
      <c r="GN316"/>
      <c r="GO316"/>
      <c r="GP316"/>
      <c r="GQ316"/>
      <c r="GR316"/>
      <c r="GS316"/>
      <c r="GT316"/>
      <c r="GU316"/>
      <c r="GV316"/>
      <c r="GW316"/>
      <c r="GX316"/>
      <c r="GY316"/>
      <c r="GZ316"/>
      <c r="HA316"/>
      <c r="HB316"/>
      <c r="HC316"/>
      <c r="HD316"/>
      <c r="HE316"/>
      <c r="HF316"/>
      <c r="HG316"/>
      <c r="HH316"/>
      <c r="HI316"/>
      <c r="HJ316"/>
      <c r="HK316"/>
      <c r="HL316"/>
      <c r="HM316"/>
      <c r="HN316"/>
      <c r="HO316"/>
      <c r="HP316"/>
      <c r="HQ316"/>
      <c r="HR316"/>
      <c r="HS316"/>
      <c r="HT316"/>
    </row>
    <row r="317" spans="1:228" ht="12" customHeight="1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  <c r="CF317"/>
      <c r="CG317"/>
      <c r="CH317"/>
      <c r="CI317"/>
      <c r="CJ317"/>
      <c r="CK317"/>
      <c r="CL317"/>
      <c r="CM317"/>
      <c r="CN317"/>
      <c r="CO317"/>
      <c r="CP317"/>
      <c r="CQ317"/>
      <c r="CR317"/>
      <c r="CS317"/>
      <c r="CT317"/>
      <c r="CU317"/>
      <c r="CV317"/>
      <c r="CW317"/>
      <c r="CX317"/>
      <c r="CY317"/>
      <c r="CZ317"/>
      <c r="DA317"/>
      <c r="DB317"/>
      <c r="DC317"/>
      <c r="DD317"/>
      <c r="DE317"/>
      <c r="DF317"/>
      <c r="DG317"/>
      <c r="DH317"/>
      <c r="DI317"/>
      <c r="DJ317"/>
      <c r="DK317"/>
      <c r="DL317"/>
      <c r="DM317"/>
      <c r="DN317"/>
      <c r="DO317"/>
      <c r="DP317"/>
      <c r="DQ317"/>
      <c r="DR317"/>
      <c r="DS317"/>
      <c r="DT317"/>
      <c r="DU317"/>
      <c r="DV317"/>
      <c r="DW317"/>
      <c r="DX317"/>
      <c r="DY317"/>
      <c r="DZ317"/>
      <c r="EA317"/>
      <c r="EB317"/>
      <c r="EC317"/>
      <c r="ED317"/>
      <c r="EE317"/>
      <c r="EF317"/>
      <c r="EG317"/>
      <c r="EH317"/>
      <c r="EI317"/>
      <c r="EJ317"/>
      <c r="EK317"/>
      <c r="EL317"/>
      <c r="EM317"/>
      <c r="EN317"/>
      <c r="EO317"/>
      <c r="EP317"/>
      <c r="EQ317"/>
      <c r="ER317"/>
      <c r="ES317"/>
      <c r="ET317"/>
      <c r="EU317"/>
      <c r="EV317"/>
      <c r="EW317"/>
      <c r="EX317"/>
      <c r="EY317"/>
      <c r="EZ317"/>
      <c r="FA317"/>
      <c r="FB317"/>
      <c r="FC317"/>
      <c r="FD317"/>
      <c r="FE317"/>
      <c r="FF317"/>
      <c r="FG317"/>
      <c r="FH317"/>
      <c r="FI317"/>
      <c r="FJ317"/>
      <c r="FK317"/>
      <c r="FL317"/>
      <c r="FM317"/>
      <c r="FN317"/>
      <c r="FO317"/>
      <c r="FP317"/>
      <c r="FQ317"/>
      <c r="FR317"/>
      <c r="FS317"/>
      <c r="FT317"/>
      <c r="FU317"/>
      <c r="FV317"/>
      <c r="FW317"/>
      <c r="FX317"/>
      <c r="FY317"/>
      <c r="FZ317"/>
      <c r="GA317"/>
      <c r="GB317"/>
      <c r="GC317"/>
      <c r="GD317"/>
      <c r="GE317"/>
      <c r="GF317"/>
      <c r="GG317"/>
      <c r="GH317"/>
      <c r="GI317"/>
      <c r="GJ317"/>
      <c r="GK317"/>
      <c r="GL317"/>
      <c r="GM317"/>
      <c r="GN317"/>
      <c r="GO317"/>
      <c r="GP317"/>
      <c r="GQ317"/>
      <c r="GR317"/>
      <c r="GS317"/>
      <c r="GT317"/>
      <c r="GU317"/>
      <c r="GV317"/>
      <c r="GW317"/>
      <c r="GX317"/>
      <c r="GY317"/>
      <c r="GZ317"/>
      <c r="HA317"/>
      <c r="HB317"/>
      <c r="HC317"/>
      <c r="HD317"/>
      <c r="HE317"/>
      <c r="HF317"/>
      <c r="HG317"/>
      <c r="HH317"/>
      <c r="HI317"/>
      <c r="HJ317"/>
      <c r="HK317"/>
      <c r="HL317"/>
      <c r="HM317"/>
      <c r="HN317"/>
      <c r="HO317"/>
      <c r="HP317"/>
      <c r="HQ317"/>
      <c r="HR317"/>
      <c r="HS317"/>
      <c r="HT317"/>
    </row>
  </sheetData>
  <sheetProtection selectLockedCells="1" selectUnlockedCells="1"/>
  <mergeCells count="345">
    <mergeCell ref="L1:N1"/>
    <mergeCell ref="O64:Q65"/>
    <mergeCell ref="K3:L3"/>
    <mergeCell ref="K5:L5"/>
    <mergeCell ref="K6:N6"/>
    <mergeCell ref="K62:N62"/>
    <mergeCell ref="L29:L30"/>
    <mergeCell ref="M29:M30"/>
    <mergeCell ref="N29:N30"/>
    <mergeCell ref="O35:Q35"/>
    <mergeCell ref="K58:N58"/>
    <mergeCell ref="K41:N41"/>
    <mergeCell ref="N44:N45"/>
    <mergeCell ref="K37:N37"/>
    <mergeCell ref="K36:N36"/>
    <mergeCell ref="M44:M45"/>
    <mergeCell ref="K46:N46"/>
    <mergeCell ref="O17:O19"/>
    <mergeCell ref="A20:N20"/>
    <mergeCell ref="A21:N21"/>
    <mergeCell ref="C17:C19"/>
    <mergeCell ref="L18:N18"/>
    <mergeCell ref="G17:G19"/>
    <mergeCell ref="E17:E19"/>
    <mergeCell ref="D17:D19"/>
    <mergeCell ref="O63:Q63"/>
    <mergeCell ref="O44:Q44"/>
    <mergeCell ref="K8:N8"/>
    <mergeCell ref="K9:N9"/>
    <mergeCell ref="K11:N11"/>
    <mergeCell ref="K10:N10"/>
    <mergeCell ref="A13:N13"/>
    <mergeCell ref="A14:N14"/>
    <mergeCell ref="L16:N16"/>
    <mergeCell ref="A17:A19"/>
    <mergeCell ref="I17:I19"/>
    <mergeCell ref="F17:F19"/>
    <mergeCell ref="K18:K19"/>
    <mergeCell ref="B17:B19"/>
    <mergeCell ref="K17:N17"/>
    <mergeCell ref="H17:H19"/>
    <mergeCell ref="C23:N23"/>
    <mergeCell ref="L33:L34"/>
    <mergeCell ref="M33:M34"/>
    <mergeCell ref="N33:N34"/>
    <mergeCell ref="K28:N28"/>
    <mergeCell ref="N24:N25"/>
    <mergeCell ref="K29:K30"/>
    <mergeCell ref="P109:P111"/>
    <mergeCell ref="H100:H101"/>
    <mergeCell ref="K66:N66"/>
    <mergeCell ref="J100:J101"/>
    <mergeCell ref="K108:N108"/>
    <mergeCell ref="J97:J98"/>
    <mergeCell ref="H97:H98"/>
    <mergeCell ref="M109:M111"/>
    <mergeCell ref="N109:N111"/>
    <mergeCell ref="K96:N96"/>
    <mergeCell ref="K99:N99"/>
    <mergeCell ref="K94:N94"/>
    <mergeCell ref="K68:K69"/>
    <mergeCell ref="L68:L69"/>
    <mergeCell ref="K105:N105"/>
    <mergeCell ref="K78:K81"/>
    <mergeCell ref="L78:L81"/>
    <mergeCell ref="M78:M81"/>
    <mergeCell ref="N68:N69"/>
    <mergeCell ref="K84:N84"/>
    <mergeCell ref="K90:N90"/>
    <mergeCell ref="K82:N82"/>
    <mergeCell ref="N76:N77"/>
    <mergeCell ref="O109:O111"/>
    <mergeCell ref="K65:N65"/>
    <mergeCell ref="E55:E56"/>
    <mergeCell ref="K59:K60"/>
    <mergeCell ref="L59:L60"/>
    <mergeCell ref="M59:M60"/>
    <mergeCell ref="N59:N60"/>
    <mergeCell ref="K43:N43"/>
    <mergeCell ref="K33:K34"/>
    <mergeCell ref="G39:G40"/>
    <mergeCell ref="H39:H40"/>
    <mergeCell ref="J39:J40"/>
    <mergeCell ref="K44:K45"/>
    <mergeCell ref="L44:L45"/>
    <mergeCell ref="E57:E58"/>
    <mergeCell ref="K56:N56"/>
    <mergeCell ref="E59:E62"/>
    <mergeCell ref="E53:E54"/>
    <mergeCell ref="E32:E36"/>
    <mergeCell ref="O71:Q71"/>
    <mergeCell ref="O68:Q68"/>
    <mergeCell ref="L76:L77"/>
    <mergeCell ref="E103:E104"/>
    <mergeCell ref="K104:N104"/>
    <mergeCell ref="G100:G101"/>
    <mergeCell ref="D68:D73"/>
    <mergeCell ref="E68:E73"/>
    <mergeCell ref="M76:M77"/>
    <mergeCell ref="K73:N73"/>
    <mergeCell ref="K74:N74"/>
    <mergeCell ref="C74:F74"/>
    <mergeCell ref="C100:C102"/>
    <mergeCell ref="D100:D102"/>
    <mergeCell ref="E100:E102"/>
    <mergeCell ref="F100:F101"/>
    <mergeCell ref="G97:G98"/>
    <mergeCell ref="M68:M69"/>
    <mergeCell ref="K76:K77"/>
    <mergeCell ref="E83:E84"/>
    <mergeCell ref="D83:D84"/>
    <mergeCell ref="C97:C99"/>
    <mergeCell ref="C68:C73"/>
    <mergeCell ref="C87:C90"/>
    <mergeCell ref="D87:D90"/>
    <mergeCell ref="I97:I98"/>
    <mergeCell ref="D103:D104"/>
    <mergeCell ref="A97:A99"/>
    <mergeCell ref="B97:B99"/>
    <mergeCell ref="B87:B90"/>
    <mergeCell ref="A55:A56"/>
    <mergeCell ref="D57:D58"/>
    <mergeCell ref="B55:B56"/>
    <mergeCell ref="A59:A62"/>
    <mergeCell ref="C55:C56"/>
    <mergeCell ref="D55:D56"/>
    <mergeCell ref="D59:D62"/>
    <mergeCell ref="A57:A58"/>
    <mergeCell ref="B57:B58"/>
    <mergeCell ref="C57:C58"/>
    <mergeCell ref="B59:B62"/>
    <mergeCell ref="B76:B82"/>
    <mergeCell ref="A63:A65"/>
    <mergeCell ref="C76:C82"/>
    <mergeCell ref="C59:C62"/>
    <mergeCell ref="B68:B73"/>
    <mergeCell ref="C93:C94"/>
    <mergeCell ref="C66:F66"/>
    <mergeCell ref="A53:A54"/>
    <mergeCell ref="A44:A46"/>
    <mergeCell ref="B44:B46"/>
    <mergeCell ref="A42:A43"/>
    <mergeCell ref="B42:B43"/>
    <mergeCell ref="D42:D43"/>
    <mergeCell ref="A39:A41"/>
    <mergeCell ref="B39:B41"/>
    <mergeCell ref="C53:C54"/>
    <mergeCell ref="D53:D54"/>
    <mergeCell ref="C49:C50"/>
    <mergeCell ref="D44:D46"/>
    <mergeCell ref="C44:C46"/>
    <mergeCell ref="C42:C43"/>
    <mergeCell ref="A49:A50"/>
    <mergeCell ref="A168:E168"/>
    <mergeCell ref="C51:F51"/>
    <mergeCell ref="K51:N51"/>
    <mergeCell ref="A47:A48"/>
    <mergeCell ref="B47:B48"/>
    <mergeCell ref="K50:N50"/>
    <mergeCell ref="C47:C48"/>
    <mergeCell ref="D47:D48"/>
    <mergeCell ref="K48:N48"/>
    <mergeCell ref="E49:E50"/>
    <mergeCell ref="E47:E48"/>
    <mergeCell ref="D49:D50"/>
    <mergeCell ref="I100:I101"/>
    <mergeCell ref="K102:N102"/>
    <mergeCell ref="K126:N126"/>
    <mergeCell ref="B156:E156"/>
    <mergeCell ref="K123:N123"/>
    <mergeCell ref="K118:N118"/>
    <mergeCell ref="B157:E157"/>
    <mergeCell ref="K136:N136"/>
    <mergeCell ref="K49:N49"/>
    <mergeCell ref="B49:B50"/>
    <mergeCell ref="B53:B54"/>
    <mergeCell ref="B167:E167"/>
    <mergeCell ref="A29:A31"/>
    <mergeCell ref="A24:A28"/>
    <mergeCell ref="B24:B28"/>
    <mergeCell ref="D24:D28"/>
    <mergeCell ref="E24:E28"/>
    <mergeCell ref="C24:C28"/>
    <mergeCell ref="K24:K25"/>
    <mergeCell ref="L24:L25"/>
    <mergeCell ref="E42:E43"/>
    <mergeCell ref="C39:C41"/>
    <mergeCell ref="D39:D41"/>
    <mergeCell ref="C32:C36"/>
    <mergeCell ref="A32:A36"/>
    <mergeCell ref="B32:B36"/>
    <mergeCell ref="C37:F37"/>
    <mergeCell ref="B29:B31"/>
    <mergeCell ref="C29:C31"/>
    <mergeCell ref="D29:D31"/>
    <mergeCell ref="E29:E31"/>
    <mergeCell ref="B166:E166"/>
    <mergeCell ref="A125:A126"/>
    <mergeCell ref="C123:F123"/>
    <mergeCell ref="B121:B122"/>
    <mergeCell ref="A109:A112"/>
    <mergeCell ref="M24:M25"/>
    <mergeCell ref="F26:F27"/>
    <mergeCell ref="G26:G27"/>
    <mergeCell ref="H26:H27"/>
    <mergeCell ref="I26:I27"/>
    <mergeCell ref="J26:J27"/>
    <mergeCell ref="K31:N31"/>
    <mergeCell ref="H32:H33"/>
    <mergeCell ref="E39:E41"/>
    <mergeCell ref="F39:F40"/>
    <mergeCell ref="B158:E158"/>
    <mergeCell ref="B163:E163"/>
    <mergeCell ref="B160:E160"/>
    <mergeCell ref="A115:A116"/>
    <mergeCell ref="B161:E161"/>
    <mergeCell ref="D133:D134"/>
    <mergeCell ref="A103:A104"/>
    <mergeCell ref="B103:B104"/>
    <mergeCell ref="C103:C104"/>
    <mergeCell ref="J17:J19"/>
    <mergeCell ref="J32:J33"/>
    <mergeCell ref="A93:A94"/>
    <mergeCell ref="B93:B94"/>
    <mergeCell ref="E93:E94"/>
    <mergeCell ref="A87:A90"/>
    <mergeCell ref="D32:D36"/>
    <mergeCell ref="K54:N54"/>
    <mergeCell ref="E44:E46"/>
    <mergeCell ref="B63:B65"/>
    <mergeCell ref="C63:C65"/>
    <mergeCell ref="D63:D65"/>
    <mergeCell ref="E63:E65"/>
    <mergeCell ref="A68:A73"/>
    <mergeCell ref="B22:N22"/>
    <mergeCell ref="C38:N38"/>
    <mergeCell ref="C52:N52"/>
    <mergeCell ref="C67:N67"/>
    <mergeCell ref="C75:N75"/>
    <mergeCell ref="C92:N92"/>
    <mergeCell ref="I39:I40"/>
    <mergeCell ref="I32:I33"/>
    <mergeCell ref="F32:F33"/>
    <mergeCell ref="G32:G33"/>
    <mergeCell ref="D129:D130"/>
    <mergeCell ref="E129:E130"/>
    <mergeCell ref="A151:E151"/>
    <mergeCell ref="A133:A134"/>
    <mergeCell ref="D149:I149"/>
    <mergeCell ref="A129:A130"/>
    <mergeCell ref="C127:F127"/>
    <mergeCell ref="D115:D116"/>
    <mergeCell ref="A121:A122"/>
    <mergeCell ref="D125:D126"/>
    <mergeCell ref="E125:E126"/>
    <mergeCell ref="E121:E122"/>
    <mergeCell ref="C115:C116"/>
    <mergeCell ref="C128:N128"/>
    <mergeCell ref="C124:N124"/>
    <mergeCell ref="K122:N122"/>
    <mergeCell ref="B133:B134"/>
    <mergeCell ref="B129:B130"/>
    <mergeCell ref="C129:C130"/>
    <mergeCell ref="C105:F105"/>
    <mergeCell ref="M63:M64"/>
    <mergeCell ref="N63:N64"/>
    <mergeCell ref="A107:A108"/>
    <mergeCell ref="A100:A102"/>
    <mergeCell ref="B100:B102"/>
    <mergeCell ref="A95:A96"/>
    <mergeCell ref="B95:B96"/>
    <mergeCell ref="C95:C96"/>
    <mergeCell ref="K63:K64"/>
    <mergeCell ref="L63:L64"/>
    <mergeCell ref="K86:N86"/>
    <mergeCell ref="K91:N91"/>
    <mergeCell ref="C106:N106"/>
    <mergeCell ref="D107:D108"/>
    <mergeCell ref="B83:B84"/>
    <mergeCell ref="C83:C84"/>
    <mergeCell ref="A85:A86"/>
    <mergeCell ref="A76:A82"/>
    <mergeCell ref="D76:D82"/>
    <mergeCell ref="D93:D94"/>
    <mergeCell ref="A83:A84"/>
    <mergeCell ref="N78:N81"/>
    <mergeCell ref="C107:C108"/>
    <mergeCell ref="B165:E165"/>
    <mergeCell ref="E76:E82"/>
    <mergeCell ref="B85:B86"/>
    <mergeCell ref="C85:C86"/>
    <mergeCell ref="D85:D86"/>
    <mergeCell ref="E85:E86"/>
    <mergeCell ref="E87:E90"/>
    <mergeCell ref="D95:D96"/>
    <mergeCell ref="E95:E96"/>
    <mergeCell ref="E115:E116"/>
    <mergeCell ref="C117:F117"/>
    <mergeCell ref="B164:E164"/>
    <mergeCell ref="B153:E153"/>
    <mergeCell ref="B152:E152"/>
    <mergeCell ref="B154:E154"/>
    <mergeCell ref="F97:F98"/>
    <mergeCell ref="E97:E99"/>
    <mergeCell ref="C91:F91"/>
    <mergeCell ref="C131:F131"/>
    <mergeCell ref="B155:E155"/>
    <mergeCell ref="B115:B116"/>
    <mergeCell ref="D97:D99"/>
    <mergeCell ref="B107:B108"/>
    <mergeCell ref="B162:E162"/>
    <mergeCell ref="C114:N114"/>
    <mergeCell ref="D109:D112"/>
    <mergeCell ref="K112:N112"/>
    <mergeCell ref="K109:K111"/>
    <mergeCell ref="C109:C112"/>
    <mergeCell ref="E109:E112"/>
    <mergeCell ref="L109:L111"/>
    <mergeCell ref="C113:F113"/>
    <mergeCell ref="B119:N119"/>
    <mergeCell ref="K117:N117"/>
    <mergeCell ref="E107:E108"/>
    <mergeCell ref="K113:N113"/>
    <mergeCell ref="K116:N116"/>
    <mergeCell ref="B109:B112"/>
    <mergeCell ref="K137:N137"/>
    <mergeCell ref="K134:N134"/>
    <mergeCell ref="L133:N133"/>
    <mergeCell ref="K135:N135"/>
    <mergeCell ref="B159:E159"/>
    <mergeCell ref="D121:D122"/>
    <mergeCell ref="B118:F118"/>
    <mergeCell ref="C133:C134"/>
    <mergeCell ref="C121:C122"/>
    <mergeCell ref="C135:F135"/>
    <mergeCell ref="B136:F136"/>
    <mergeCell ref="B125:B126"/>
    <mergeCell ref="C125:C126"/>
    <mergeCell ref="E133:E134"/>
    <mergeCell ref="B137:F137"/>
    <mergeCell ref="K127:N127"/>
    <mergeCell ref="K130:N130"/>
    <mergeCell ref="K131:N131"/>
    <mergeCell ref="C132:N132"/>
    <mergeCell ref="L129:N129"/>
  </mergeCells>
  <pageMargins left="0.59055118110236227" right="0.19685039370078741" top="0.59055118110236227" bottom="0.19685039370078741" header="0.11811023622047245" footer="0.11811023622047245"/>
  <pageSetup paperSize="9" scale="95" firstPageNumber="50" fitToHeight="0" orientation="landscape" useFirstPageNumber="1" r:id="rId1"/>
  <headerFooter scaleWithDoc="0">
    <oddHeader>&amp;C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7"/>
  <sheetViews>
    <sheetView zoomScale="118" zoomScaleNormal="118" workbookViewId="0">
      <selection activeCell="B19" sqref="B19"/>
    </sheetView>
  </sheetViews>
  <sheetFormatPr defaultColWidth="11.5703125" defaultRowHeight="12.75"/>
  <cols>
    <col min="1" max="1" width="28.28515625" customWidth="1"/>
    <col min="2" max="2" width="61.7109375" customWidth="1"/>
    <col min="3" max="3" width="16" customWidth="1"/>
  </cols>
  <sheetData>
    <row r="2" spans="1:8" s="9" customFormat="1" ht="34.5" customHeight="1">
      <c r="A2" s="418" t="s">
        <v>54</v>
      </c>
      <c r="B2" s="418"/>
      <c r="C2" s="418"/>
      <c r="D2" s="8"/>
    </row>
    <row r="3" spans="1:8" s="9" customFormat="1" ht="12" customHeight="1">
      <c r="A3" s="7"/>
      <c r="B3" s="420"/>
      <c r="C3" s="421"/>
      <c r="D3" s="8"/>
    </row>
    <row r="4" spans="1:8" s="9" customFormat="1" ht="15.75">
      <c r="A4" s="10" t="s">
        <v>55</v>
      </c>
      <c r="B4" s="414" t="s">
        <v>63</v>
      </c>
      <c r="C4" s="415"/>
      <c r="H4" s="8"/>
    </row>
    <row r="5" spans="1:8" s="9" customFormat="1" ht="30.75" customHeight="1">
      <c r="A5" s="11" t="s">
        <v>21</v>
      </c>
      <c r="B5" s="416" t="s">
        <v>98</v>
      </c>
      <c r="C5" s="417"/>
    </row>
    <row r="6" spans="1:8" s="9" customFormat="1" ht="15.75" customHeight="1">
      <c r="A6" s="11" t="s">
        <v>24</v>
      </c>
      <c r="B6" s="416" t="s">
        <v>94</v>
      </c>
      <c r="C6" s="417"/>
    </row>
    <row r="7" spans="1:8" s="9" customFormat="1" ht="15.75" customHeight="1">
      <c r="A7" s="11" t="s">
        <v>27</v>
      </c>
      <c r="B7" s="416" t="s">
        <v>95</v>
      </c>
      <c r="C7" s="417"/>
    </row>
    <row r="8" spans="1:8" s="9" customFormat="1" ht="15.75" customHeight="1">
      <c r="A8" s="11" t="s">
        <v>81</v>
      </c>
      <c r="B8" s="416" t="s">
        <v>96</v>
      </c>
      <c r="C8" s="417"/>
    </row>
    <row r="9" spans="1:8" s="9" customFormat="1" ht="15.75" customHeight="1">
      <c r="A9" s="11" t="s">
        <v>93</v>
      </c>
      <c r="B9" s="416" t="s">
        <v>97</v>
      </c>
      <c r="C9" s="417"/>
    </row>
    <row r="10" spans="1:8" s="9" customFormat="1" ht="15.75" customHeight="1">
      <c r="A10" s="11" t="s">
        <v>26</v>
      </c>
      <c r="B10" s="416" t="s">
        <v>56</v>
      </c>
      <c r="C10" s="417"/>
    </row>
    <row r="11" spans="1:8" s="9" customFormat="1" ht="17.100000000000001" customHeight="1">
      <c r="A11" s="10">
        <v>145787276</v>
      </c>
      <c r="B11" s="416" t="s">
        <v>57</v>
      </c>
      <c r="C11" s="417"/>
    </row>
    <row r="12" spans="1:8" s="9" customFormat="1" ht="15.75" customHeight="1">
      <c r="A12" s="10"/>
      <c r="B12" s="414"/>
      <c r="C12" s="415"/>
    </row>
    <row r="13" spans="1:8" s="9" customFormat="1" ht="15.75" customHeight="1"/>
    <row r="14" spans="1:8" s="9" customFormat="1" ht="15.75" customHeight="1">
      <c r="A14" s="419" t="s">
        <v>99</v>
      </c>
      <c r="B14" s="419"/>
      <c r="C14" s="419"/>
    </row>
    <row r="17" spans="2:2">
      <c r="B17" s="33"/>
    </row>
  </sheetData>
  <sheetProtection selectLockedCells="1" selectUnlockedCells="1"/>
  <mergeCells count="12">
    <mergeCell ref="B4:C4"/>
    <mergeCell ref="B12:C12"/>
    <mergeCell ref="B11:C11"/>
    <mergeCell ref="A2:C2"/>
    <mergeCell ref="A14:C14"/>
    <mergeCell ref="B5:C5"/>
    <mergeCell ref="B6:C6"/>
    <mergeCell ref="B7:C7"/>
    <mergeCell ref="B8:C8"/>
    <mergeCell ref="B9:C9"/>
    <mergeCell ref="B10:C10"/>
    <mergeCell ref="B3:C3"/>
  </mergeCells>
  <pageMargins left="1.1811023622047245" right="0.70866141732283472" top="0.59055118110236227" bottom="0.59055118110236227" header="0.31496062992125984" footer="0.31496062992125984"/>
  <pageSetup paperSize="9" firstPageNumber="61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35380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1_c_1_c_1_forma</vt:lpstr>
      <vt:lpstr>vykdytojų_kodai</vt:lpstr>
      <vt:lpstr>Excel_BuiltIn_Print_Titles_1_1_1</vt:lpstr>
      <vt:lpstr>'1_c_1_c_1_forma'!Print_Titles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revision>62</cp:revision>
  <cp:lastPrinted>2018-01-24T11:39:27Z</cp:lastPrinted>
  <dcterms:created xsi:type="dcterms:W3CDTF">2013-01-18T06:31:20Z</dcterms:created>
  <dcterms:modified xsi:type="dcterms:W3CDTF">2019-02-12T11:15:05Z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7FB59300-DABD-427D-BC0E-856CA4E02A65</vt:lpwstr>
  </property>
</Properties>
</file>