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r.maciene\Desktop\SVP_i_WWW\2018_2020_SVP_violetai_www\"/>
    </mc:Choice>
  </mc:AlternateContent>
  <bookViews>
    <workbookView xWindow="0" yWindow="0" windowWidth="28800" windowHeight="11235" tabRatio="271"/>
  </bookViews>
  <sheets>
    <sheet name="1 c_1_c_1" sheetId="1" r:id="rId1"/>
    <sheet name="vykdytojų_kodai" sheetId="4" r:id="rId2"/>
  </sheets>
  <definedNames>
    <definedName name="_xlnm.Print_Titles" localSheetId="0">'1 c_1_c_1'!$17:$19</definedName>
  </definedNames>
  <calcPr calcId="152511"/>
</workbook>
</file>

<file path=xl/calcChain.xml><?xml version="1.0" encoding="utf-8"?>
<calcChain xmlns="http://schemas.openxmlformats.org/spreadsheetml/2006/main">
  <c r="H167" i="1" l="1"/>
  <c r="I167" i="1"/>
  <c r="J167" i="1"/>
  <c r="G167" i="1"/>
  <c r="H166" i="1"/>
  <c r="I166" i="1"/>
  <c r="J166" i="1"/>
  <c r="G166" i="1"/>
  <c r="G179" i="1" l="1"/>
  <c r="H186" i="1" l="1"/>
  <c r="I186" i="1"/>
  <c r="J186" i="1"/>
  <c r="G186" i="1"/>
  <c r="H33" i="1"/>
  <c r="I33" i="1"/>
  <c r="J33" i="1"/>
  <c r="G33" i="1"/>
  <c r="H162" i="1" l="1"/>
  <c r="I162" i="1"/>
  <c r="J162" i="1"/>
  <c r="G162" i="1"/>
  <c r="H161" i="1"/>
  <c r="I161" i="1"/>
  <c r="J161" i="1"/>
  <c r="G161" i="1"/>
  <c r="H43" i="1" l="1"/>
  <c r="I43" i="1"/>
  <c r="J43" i="1"/>
  <c r="G43" i="1"/>
  <c r="J72" i="1" l="1"/>
  <c r="I72" i="1"/>
  <c r="H72" i="1"/>
  <c r="G72" i="1"/>
  <c r="H165" i="1" l="1"/>
  <c r="I165" i="1"/>
  <c r="J165" i="1"/>
  <c r="G165" i="1"/>
  <c r="J92" i="1" l="1"/>
  <c r="I92" i="1"/>
  <c r="H92" i="1"/>
  <c r="G92" i="1"/>
  <c r="H163" i="1" l="1"/>
  <c r="I163" i="1"/>
  <c r="J163" i="1"/>
  <c r="H164" i="1"/>
  <c r="I164" i="1"/>
  <c r="J164" i="1"/>
  <c r="H179" i="1"/>
  <c r="H168" i="1"/>
  <c r="I168" i="1"/>
  <c r="J168" i="1"/>
  <c r="H89" i="1"/>
  <c r="I89" i="1"/>
  <c r="J89" i="1"/>
  <c r="H82" i="1"/>
  <c r="I82" i="1"/>
  <c r="J82" i="1"/>
  <c r="J169" i="1" l="1"/>
  <c r="I169" i="1"/>
  <c r="H169" i="1"/>
  <c r="H47" i="1" l="1"/>
  <c r="I47" i="1"/>
  <c r="J47" i="1"/>
  <c r="H37" i="1"/>
  <c r="I37" i="1"/>
  <c r="J37" i="1"/>
  <c r="H35" i="1"/>
  <c r="I35" i="1"/>
  <c r="J35" i="1"/>
  <c r="H25" i="1"/>
  <c r="I25" i="1"/>
  <c r="J25" i="1"/>
  <c r="H78" i="1"/>
  <c r="I78" i="1"/>
  <c r="J78" i="1"/>
  <c r="H125" i="1"/>
  <c r="H126" i="1" s="1"/>
  <c r="I125" i="1"/>
  <c r="I126" i="1" s="1"/>
  <c r="J125" i="1"/>
  <c r="J126" i="1" s="1"/>
  <c r="H130" i="1"/>
  <c r="I130" i="1"/>
  <c r="J130" i="1"/>
  <c r="H134" i="1"/>
  <c r="I134" i="1"/>
  <c r="J134" i="1"/>
  <c r="H141" i="1"/>
  <c r="I141" i="1"/>
  <c r="J141" i="1"/>
  <c r="H146" i="1"/>
  <c r="H147" i="1" s="1"/>
  <c r="I146" i="1"/>
  <c r="I147" i="1" s="1"/>
  <c r="J146" i="1"/>
  <c r="J147" i="1" s="1"/>
  <c r="H152" i="1"/>
  <c r="I152" i="1"/>
  <c r="J152" i="1"/>
  <c r="H154" i="1"/>
  <c r="I154" i="1"/>
  <c r="J154" i="1"/>
  <c r="H156" i="1"/>
  <c r="I156" i="1"/>
  <c r="J156" i="1"/>
  <c r="G174" i="1"/>
  <c r="H183" i="1"/>
  <c r="I183" i="1"/>
  <c r="J183" i="1"/>
  <c r="G168" i="1"/>
  <c r="I179" i="1"/>
  <c r="J179" i="1"/>
  <c r="G164" i="1"/>
  <c r="G163" i="1"/>
  <c r="G176" i="1"/>
  <c r="H103" i="1"/>
  <c r="I103" i="1"/>
  <c r="J103" i="1"/>
  <c r="H107" i="1"/>
  <c r="I107" i="1"/>
  <c r="J107" i="1"/>
  <c r="H110" i="1"/>
  <c r="I110" i="1"/>
  <c r="J110" i="1"/>
  <c r="H100" i="1"/>
  <c r="I100" i="1"/>
  <c r="J100" i="1"/>
  <c r="J115" i="1"/>
  <c r="J142" i="1" l="1"/>
  <c r="I111" i="1"/>
  <c r="J111" i="1"/>
  <c r="H48" i="1"/>
  <c r="H111" i="1"/>
  <c r="I142" i="1"/>
  <c r="J48" i="1"/>
  <c r="J157" i="1"/>
  <c r="J158" i="1" s="1"/>
  <c r="H142" i="1"/>
  <c r="I48" i="1"/>
  <c r="G169" i="1"/>
  <c r="I174" i="1"/>
  <c r="J174" i="1"/>
  <c r="H174" i="1"/>
  <c r="I157" i="1"/>
  <c r="I158" i="1" s="1"/>
  <c r="H157" i="1"/>
  <c r="H158" i="1" s="1"/>
  <c r="J51" i="1"/>
  <c r="J52" i="1" s="1"/>
  <c r="I51" i="1"/>
  <c r="I52" i="1" s="1"/>
  <c r="H51" i="1"/>
  <c r="H52" i="1" s="1"/>
  <c r="G51" i="1"/>
  <c r="G52" i="1" s="1"/>
  <c r="G156" i="1"/>
  <c r="G154" i="1" l="1"/>
  <c r="G152" i="1"/>
  <c r="G146" i="1"/>
  <c r="G147" i="1" s="1"/>
  <c r="G157" i="1" l="1"/>
  <c r="G158" i="1" s="1"/>
  <c r="G134" i="1"/>
  <c r="H68" i="1" l="1"/>
  <c r="I68" i="1"/>
  <c r="J68" i="1"/>
  <c r="G141" i="1"/>
  <c r="J148" i="1" l="1"/>
  <c r="I148" i="1"/>
  <c r="H148" i="1"/>
  <c r="G188" i="1"/>
  <c r="G185" i="1" s="1"/>
  <c r="H184" i="1"/>
  <c r="I184" i="1"/>
  <c r="J184" i="1"/>
  <c r="H188" i="1"/>
  <c r="H185" i="1" s="1"/>
  <c r="I188" i="1"/>
  <c r="I185" i="1" s="1"/>
  <c r="J188" i="1"/>
  <c r="J185" i="1" s="1"/>
  <c r="H177" i="1"/>
  <c r="I177" i="1"/>
  <c r="J177" i="1"/>
  <c r="H176" i="1"/>
  <c r="I176" i="1"/>
  <c r="J176" i="1"/>
  <c r="H118" i="1"/>
  <c r="I118" i="1"/>
  <c r="J118" i="1"/>
  <c r="J119" i="1" s="1"/>
  <c r="H115" i="1"/>
  <c r="I115" i="1"/>
  <c r="H95" i="1"/>
  <c r="I95" i="1"/>
  <c r="J95" i="1"/>
  <c r="H85" i="1"/>
  <c r="I85" i="1"/>
  <c r="J85" i="1"/>
  <c r="H70" i="1"/>
  <c r="H73" i="1" s="1"/>
  <c r="I70" i="1"/>
  <c r="I73" i="1" s="1"/>
  <c r="J70" i="1"/>
  <c r="J73" i="1" s="1"/>
  <c r="H58" i="1"/>
  <c r="I58" i="1"/>
  <c r="J58" i="1"/>
  <c r="H55" i="1"/>
  <c r="I55" i="1"/>
  <c r="J55" i="1"/>
  <c r="I96" i="1" l="1"/>
  <c r="H96" i="1"/>
  <c r="J96" i="1"/>
  <c r="J120" i="1" s="1"/>
  <c r="I59" i="1"/>
  <c r="H59" i="1"/>
  <c r="H74" i="1" s="1"/>
  <c r="I119" i="1"/>
  <c r="J59" i="1"/>
  <c r="J159" i="1" s="1"/>
  <c r="H119" i="1"/>
  <c r="G82" i="1"/>
  <c r="I159" i="1" l="1"/>
  <c r="H159" i="1"/>
  <c r="I74" i="1"/>
  <c r="J74" i="1"/>
  <c r="J173" i="1"/>
  <c r="J189" i="1" s="1"/>
  <c r="G184" i="1" l="1"/>
  <c r="G177" i="1"/>
  <c r="G183" i="1"/>
  <c r="G130" i="1"/>
  <c r="G142" i="1" s="1"/>
  <c r="G125" i="1"/>
  <c r="G126" i="1" s="1"/>
  <c r="G118" i="1"/>
  <c r="G115" i="1"/>
  <c r="G110" i="1"/>
  <c r="G107" i="1"/>
  <c r="G103" i="1"/>
  <c r="G100" i="1"/>
  <c r="G95" i="1"/>
  <c r="G89" i="1"/>
  <c r="G85" i="1"/>
  <c r="G78" i="1"/>
  <c r="G70" i="1"/>
  <c r="G68" i="1"/>
  <c r="G58" i="1"/>
  <c r="G55" i="1"/>
  <c r="G47" i="1"/>
  <c r="G37" i="1"/>
  <c r="G35" i="1"/>
  <c r="G25" i="1"/>
  <c r="G59" i="1" l="1"/>
  <c r="G119" i="1"/>
  <c r="G73" i="1"/>
  <c r="G96" i="1"/>
  <c r="G48" i="1"/>
  <c r="G111" i="1"/>
  <c r="G148" i="1"/>
  <c r="G173" i="1"/>
  <c r="G189" i="1" s="1"/>
  <c r="G120" i="1" l="1"/>
  <c r="G74" i="1"/>
  <c r="G159" i="1"/>
  <c r="F96" i="1"/>
  <c r="F111" i="1"/>
  <c r="F119" i="1"/>
  <c r="H120" i="1" l="1"/>
  <c r="I120" i="1"/>
  <c r="I173" i="1"/>
  <c r="I189" i="1" s="1"/>
  <c r="H173" i="1"/>
  <c r="H189" i="1" s="1"/>
</calcChain>
</file>

<file path=xl/sharedStrings.xml><?xml version="1.0" encoding="utf-8"?>
<sst xmlns="http://schemas.openxmlformats.org/spreadsheetml/2006/main" count="500" uniqueCount="239">
  <si>
    <t>TIKSLŲ, UŽDAVINIŲ, PRIEMONIŲ, PRIEMONIŲ IŠLAIDŲ IR PRODUKTO KRITERIJŲ SUVESTINĖ</t>
  </si>
  <si>
    <t>Programos tikslo kodas</t>
  </si>
  <si>
    <t>Uždavinio kodas</t>
  </si>
  <si>
    <t>Priemonės kodas</t>
  </si>
  <si>
    <t>Priemonės pavadinimas</t>
  </si>
  <si>
    <t>Priemonės vykdytojo kodas</t>
  </si>
  <si>
    <t>Finansavimo šaltinis</t>
  </si>
  <si>
    <t>Produkto kriterijus</t>
  </si>
  <si>
    <t>Iš viso</t>
  </si>
  <si>
    <t>Pavadinimas, mato vnt.</t>
  </si>
  <si>
    <t>Planas</t>
  </si>
  <si>
    <t>01</t>
  </si>
  <si>
    <t>SB</t>
  </si>
  <si>
    <t>03</t>
  </si>
  <si>
    <t>04</t>
  </si>
  <si>
    <t>05</t>
  </si>
  <si>
    <t>KT</t>
  </si>
  <si>
    <t>Iš viso uždaviniui</t>
  </si>
  <si>
    <t>02</t>
  </si>
  <si>
    <t>Skatinti perspektyvius ir didelio meistriškumo sportininkus</t>
  </si>
  <si>
    <t>12</t>
  </si>
  <si>
    <t>SP</t>
  </si>
  <si>
    <t>Iš viso tikslui</t>
  </si>
  <si>
    <t>Statyti naujas sporto bazes ir statinius</t>
  </si>
  <si>
    <t>VB</t>
  </si>
  <si>
    <t>06</t>
  </si>
  <si>
    <t>Renovuoti ir remontuoti pagal prioritetus atrinktas sporto bazes</t>
  </si>
  <si>
    <t>07</t>
  </si>
  <si>
    <t>10</t>
  </si>
  <si>
    <t>11</t>
  </si>
  <si>
    <t>Modernizuoti esamas sporto bazes</t>
  </si>
  <si>
    <t>Sudaryti sąlygas formuoti kūno kultūros įgūdžius ir teigiamą požiūrį į jos reikšmę sveikatai, fiziniam pajėgumui ir užimtumui</t>
  </si>
  <si>
    <t xml:space="preserve">                                                                                                                    Iš viso programai</t>
  </si>
  <si>
    <t>Finansavimo šaltiniai</t>
  </si>
  <si>
    <t>1.</t>
  </si>
  <si>
    <t>1.1.</t>
  </si>
  <si>
    <t>Savivaldybės biudžeto lėšos (SB)</t>
  </si>
  <si>
    <t>1.2.</t>
  </si>
  <si>
    <t>1.3.</t>
  </si>
  <si>
    <t>1.4.</t>
  </si>
  <si>
    <t>1.5.</t>
  </si>
  <si>
    <t>1.6.</t>
  </si>
  <si>
    <t>1.7.</t>
  </si>
  <si>
    <t>1.8.</t>
  </si>
  <si>
    <t>2.</t>
  </si>
  <si>
    <t>tūkst.Eur</t>
  </si>
  <si>
    <t>2019 metų išlaidų projektas</t>
  </si>
  <si>
    <t>Programų lėšų likutis SB (LIK)</t>
  </si>
  <si>
    <t>Lėšos valstybės deleguotoms funkcijoms atlikti VB (VF)</t>
  </si>
  <si>
    <t>Įstaigų pajamų lėšos SP</t>
  </si>
  <si>
    <t>Įstaigų praėjusių metų lėšų likučiai SP (LIK)</t>
  </si>
  <si>
    <t>1.11.</t>
  </si>
  <si>
    <t>Kitos lėšos (KT)</t>
  </si>
  <si>
    <t>Viso:</t>
  </si>
  <si>
    <t>Plėtoti aukšto meistriškumo sportininkų rengimo sistemą</t>
  </si>
  <si>
    <t>Formuoti bendruomenės narių sveiką gyvenseną ir jos kultūrą</t>
  </si>
  <si>
    <t>Užtikrinti optimalų sporto įstaigų prieinamumą ir paslaugų įvairovę</t>
  </si>
  <si>
    <t>Mokyti vaikus plaukti ir saugiai elgtis vandenyje ir prie vandens</t>
  </si>
  <si>
    <t xml:space="preserve">01 </t>
  </si>
  <si>
    <t>52</t>
  </si>
  <si>
    <t>Iš viso uždaviniui:</t>
  </si>
  <si>
    <t>50</t>
  </si>
  <si>
    <t>2</t>
  </si>
  <si>
    <t>9,4</t>
  </si>
  <si>
    <t>Lietuvos čempionato varžybose laimėta 1-3 vietų</t>
  </si>
  <si>
    <t>3</t>
  </si>
  <si>
    <t>Tarptautinėse varžybose laimėta 1-3 vietų</t>
  </si>
  <si>
    <t>Atlikti aikštės  įrengimo darbai (įrengtas pagrindas dirbtinės dangos aikštei pakloti, paklota dirbinės dangos aikštė), darbų atlikimas proc.</t>
  </si>
  <si>
    <t>Organizuoti nacionalinio ir tarptautinio lygmens sporto renginius ir sudaryti galimybę sportininkams deramai pasirengti bei dalyvauti sporto varžybose</t>
  </si>
  <si>
    <t>Siekti rezultatyvios kūno kultūros ir sporto plėtros didinant socialinę sporto funkciją, sudarant palankią aplinką gyventojų sveikatai stiprinti ir darbingumui gerinti</t>
  </si>
  <si>
    <t>2018 metai</t>
  </si>
  <si>
    <t xml:space="preserve">2019 metai </t>
  </si>
  <si>
    <t>07 Kūno kultūros ir sporto plėtros programa</t>
  </si>
  <si>
    <t>11 06</t>
  </si>
  <si>
    <t xml:space="preserve">11 06 </t>
  </si>
  <si>
    <t>11  06</t>
  </si>
  <si>
    <t>11 07</t>
  </si>
  <si>
    <t xml:space="preserve">Savivaldybės biudžeto lėšos </t>
  </si>
  <si>
    <t>Paskolų lėšos PS</t>
  </si>
  <si>
    <t>Mokinio krepšelio lėšos VB (MK)</t>
  </si>
  <si>
    <t>Valstybės investicijų projektų lėšos VB (VIP)</t>
  </si>
  <si>
    <t>Kelių priežiūros programos lėšos VB (KPP)</t>
  </si>
  <si>
    <t>1.9.</t>
  </si>
  <si>
    <t>Europos Sąjungos lėšos ES</t>
  </si>
  <si>
    <t>1.10.</t>
  </si>
  <si>
    <t>Strateginio veiklos plano vykdytojų kodų klasifikatorius*</t>
  </si>
  <si>
    <t>Programos vykdytojo kodas</t>
  </si>
  <si>
    <t>Pavadinimas</t>
  </si>
  <si>
    <t>Strateginės plėtros ir ekonomikos departamento Strateginio planavimo ir finansų skyrius</t>
  </si>
  <si>
    <t>Strateginės plėtros ir ekonomikos departamento Ekonomikos ir investicijų skyrius</t>
  </si>
  <si>
    <t>Strateginės plėtros ir ekonomikos departamento Apskaitos skyrius</t>
  </si>
  <si>
    <t>Urbanistinės plėtros ir ūkio departamento Statybos ir renovacijos skyrius</t>
  </si>
  <si>
    <t>Urbanistinės plėtros ir ūkio departamento Miesto ūkio ir aplinkos skyrius</t>
  </si>
  <si>
    <t>20</t>
  </si>
  <si>
    <t>Projektų valdymo skyrius</t>
  </si>
  <si>
    <t>* patvirtinta Šiaulių miesto savivaldybės administracijos direktoriaus 2016-10-28  įsakymu Nr. A -1473</t>
  </si>
  <si>
    <t>Švietimo, kultūros ir sporto departamento Kūno kultūros ir sporto  skyrius</t>
  </si>
  <si>
    <t>Strateginis tikslas 01. Užtikrinti visuomenės poreikius tenkinančių švietimo, kultūros, sporto, sveikatos ir socialinių paslaugų kokybę ir įvairovę</t>
  </si>
  <si>
    <t>11  05 06 20</t>
  </si>
  <si>
    <t>Urbanistinės plėtros ir ūkio departamento Architektūros, urbanistikos ir paveldosaugos skyrius</t>
  </si>
  <si>
    <t xml:space="preserve">11 </t>
  </si>
  <si>
    <t xml:space="preserve">11  </t>
  </si>
  <si>
    <t>VB (MK)</t>
  </si>
  <si>
    <t>FINANSAVIMO LĖŠŲ SUVESTINĖ</t>
  </si>
  <si>
    <t>tūkst. Eur</t>
  </si>
  <si>
    <t>SP lik.</t>
  </si>
  <si>
    <t>Iš viso 07 programai  (1 eilutė + 2 eilutė)</t>
  </si>
  <si>
    <t>VB(MK)</t>
  </si>
  <si>
    <t>SB(LIK)</t>
  </si>
  <si>
    <t xml:space="preserve"> 145914161</t>
  </si>
  <si>
    <t>145914880</t>
  </si>
  <si>
    <t>2020 metų išlaidų projektas</t>
  </si>
  <si>
    <t>2.1.</t>
  </si>
  <si>
    <t>2.2</t>
  </si>
  <si>
    <t xml:space="preserve">Valstybės biudžeto lėšos VB </t>
  </si>
  <si>
    <t>2.3</t>
  </si>
  <si>
    <t>Kitos lėšos KT</t>
  </si>
  <si>
    <t xml:space="preserve">2020 metai </t>
  </si>
  <si>
    <t xml:space="preserve">Atlikti modernizavimo darbai ( pakeista vandens valymo įranga, dalinis vamzdynas, chloravimo įrangos atnaujinimas, įrengtas vandens persipylimo rezervuaras, sumontuoti nauji vandens nubėgimo trapai,  atliktas pakabinamų lūbų laikančio karkaso remontas, suremontuotas pažeistas betono apsauginis sluoksnis, įrengtas WC ir pandusas žmonėms su fizine negalia.
</t>
  </si>
  <si>
    <t>Pakeista Šiaulių miesto stadiono bėgimo takų danga, sutvarkyti lietaus surinkimo latakai, aptverti stadiono takai tvorele,darbų atlikimas proc.</t>
  </si>
  <si>
    <t>93</t>
  </si>
  <si>
    <t>35</t>
  </si>
  <si>
    <t>13</t>
  </si>
  <si>
    <t>Parengtas techninis projektas vandens transporto nuleidimo vietos į Rėkyvos ežerą įrengimui ir įrengtų vandens transporto priemonių nuleidimo vietų sk.</t>
  </si>
  <si>
    <t xml:space="preserve">Parengtas projektas ir įrengtas diskgolfo parkas, darbų atlikimas proc. </t>
  </si>
  <si>
    <t>20 05 06 07 11</t>
  </si>
  <si>
    <t>Nugriautas senasis elingas, sutvarkyta teritorija, darbų atlikimas proc.</t>
  </si>
  <si>
    <t>Atlikti statybos darbai (pastatytas elingas valtims laikyti (1x1000), darbų atlikimas proc.</t>
  </si>
  <si>
    <t>100                                                                                                          30</t>
  </si>
  <si>
    <t>Vykdyti miesto, apskrities, šalies ir tarptautinius sporto renginius bei pasirengti ir dalyvauti šalies ir tarptautinėms varžyboms (Baltijos, Europos ir pasaulio čempionato varžyboms, kompleksiniams renginiams ir kt.)</t>
  </si>
  <si>
    <t>2500</t>
  </si>
  <si>
    <t>715</t>
  </si>
  <si>
    <t>135</t>
  </si>
  <si>
    <t>53</t>
  </si>
  <si>
    <t>08</t>
  </si>
  <si>
    <t>Vykdyti miesto, apskrities, šalies ir tarptautinius renginius</t>
  </si>
  <si>
    <t>Pasirengti ir dalyvauti šalies čempionatuose, pirmenybėse, taurės varžybose, kompleksiniuose renginiuose ir žaidynėse</t>
  </si>
  <si>
    <t>Pasirengti ir dalyvauti Baltijos, Europos ir pasaulio čempionatuose, taurės varžybose, Europos olimpinių dienų festivalyje, tarptautiniuose renginiuose</t>
  </si>
  <si>
    <t>Skirti metines premijas (stipendijas) perspektyviausiems miesto sportininkams</t>
  </si>
  <si>
    <t>21</t>
  </si>
  <si>
    <t>22</t>
  </si>
  <si>
    <t>7,8</t>
  </si>
  <si>
    <t>7,9</t>
  </si>
  <si>
    <t>SB     (LIK)</t>
  </si>
  <si>
    <t>SP     (LIK)</t>
  </si>
  <si>
    <t>Vykdyti formalųjį švietimą papildančio sportinio ugdymo programas</t>
  </si>
  <si>
    <t xml:space="preserve">Pastatyti irklavimo sporto bazę (Žvyro g. 34) </t>
  </si>
  <si>
    <t>Įrengti futbolo aikštę (Kviečių g. 9)</t>
  </si>
  <si>
    <t>Pakeisti sporto įstaigų pastatų langus ir duris</t>
  </si>
  <si>
    <t>Suremontuoti Šiaulių m. stadiono administracinį pastatą ir tribūnas (S. Daukanto g. 23)</t>
  </si>
  <si>
    <t>Pakeista A ir D tribūnų danga, vnt./darbų atlikimo proc.</t>
  </si>
  <si>
    <t>2/100</t>
  </si>
  <si>
    <t>Modernizuoti plaukimo mokyklos "Delfinas" pastatą (Dainų g. 33A)</t>
  </si>
  <si>
    <t>Organizuoti sporto visiems ir sveikatingumo renginių (masinės sporto šventės, žaidynės, vasaros užimtumo renginiai ir kt.)</t>
  </si>
  <si>
    <t>Pritaikyti miesto viešąsias erdves sveikos gyvensenos ir laisvalaikio poreikiams tenkinti</t>
  </si>
  <si>
    <t>Įrengti vandens transporto nuleidimo vietą į Rėkyvos ežerą</t>
  </si>
  <si>
    <t>2017 metų patvirtinti asignavimai</t>
  </si>
  <si>
    <t>2018 metų asignavimų planas</t>
  </si>
  <si>
    <t>2019 metų lėšų projektas</t>
  </si>
  <si>
    <t>2020 metų lėšų projektas</t>
  </si>
  <si>
    <t>Įgyvendinti neįgaliųjų žmonių socialinę integraciją per kūno kultūrą ir sportą</t>
  </si>
  <si>
    <t>Sporto renginių, konkursų žmonėms su fizine negalia, akliesiems ir kurtiesiems organizavimas</t>
  </si>
  <si>
    <t>VB(KT)</t>
  </si>
  <si>
    <t>Plėtoti aukšto meistriškumo sportininkų rengimo sistemą miesto sporto organizacijų žaidimų komandose (jaunimas ir suaugusieji)</t>
  </si>
  <si>
    <t xml:space="preserve">Ugdyti talentingus sportininkus deramai atstovauti miestui ir šaliai aukščiausio rango šalies ir tarptautiniuose sporto renginiuose </t>
  </si>
  <si>
    <t>Pasirengimas ir dalyvavimas Lietuvos čempionato ir sporto šakų federacijų taurės varžybose</t>
  </si>
  <si>
    <t>Pasirengimas  ir dalyvavimas Baltijos lygos ir taurės laimėtojų,  Europos taurės, Europos šalių čempionų taurės  varžybose</t>
  </si>
  <si>
    <t xml:space="preserve"> Krepšinio plėtros programos įgyvendinimas</t>
  </si>
  <si>
    <t>Užtikrinti mokslinį-metodinį, medicininį ir materialinį-techninį perspektyvių ir didelio meistriškumo sportininkų aprūpinimą</t>
  </si>
  <si>
    <t xml:space="preserve"> 145914695</t>
  </si>
  <si>
    <t>Pastatyti pastatą prie regbio stadiono ir įrengti  tribūnas (Gardino g. 14)</t>
  </si>
  <si>
    <t>SB (LIK)</t>
  </si>
  <si>
    <t>Skirti lėšų  sporto ugdymo centrų veiklai užtikrinti</t>
  </si>
  <si>
    <t>Surengtų sporto renginių skaičius vnt.</t>
  </si>
  <si>
    <t>Surengtų sporto renginių dalyvių skaičius vnt.</t>
  </si>
  <si>
    <t>Sportininkų, dalyvaujančių šalies varžybose sk.</t>
  </si>
  <si>
    <t>Šalies varžybose laimėta 1-3 vietų sk.</t>
  </si>
  <si>
    <t>Sportininkų, dalyvaujančių tarptautinėse varžybose sk.</t>
  </si>
  <si>
    <t>Europos čempionate iškovotų 1-6 vietų ir pasaulio čempionate, taurės varžybose iškovotų 1-10 vietų sk.</t>
  </si>
  <si>
    <t>Komandų, dalyvaujančių šalies varžybose skaičius vnt.</t>
  </si>
  <si>
    <t>Komandų dalyvaujančių tarptautinėse varžybose skaičius vnt.</t>
  </si>
  <si>
    <t>Surengti miestą reprezentuojantys sporto renginiai vnt.</t>
  </si>
  <si>
    <t>Surengtų sporto renginių žiūrovų skaičius vnt.</t>
  </si>
  <si>
    <t>Premijų (stipendijų,) skirtų sportininkams sk.</t>
  </si>
  <si>
    <t>Paskatintų sportininkų dalis nuo bendro meistriškumo ugdymo, meistriškumo tobulinimo ir didelio meistriškumo grupes lankančių skaičiaus proc.</t>
  </si>
  <si>
    <t>Paskatintų trenerių dalis nuo bendro trenerių skaičiaus proc.</t>
  </si>
  <si>
    <t>Ugdomų asmenų (sportininkų) sporto įstaigose dalis nuo bendro bendrojo ugdymo mokyklose besimokančių skaičiaus proc</t>
  </si>
  <si>
    <t>Ugdomų asmenų (sportininkų) viešosiose sporto įstaigose dalis nuo bendro bendrojo ugdymo mokyklose besimokančių mokinių skaičiaus proc.</t>
  </si>
  <si>
    <t xml:space="preserve"> Parengti dokumentai konkursui organizuoti vnt.</t>
  </si>
  <si>
    <t xml:space="preserve">Parengtas techninis projektas vnt. </t>
  </si>
  <si>
    <r>
      <t>Pakeisti VšĮ Šiaulių krepšinio akademijos "Saulė" langai m</t>
    </r>
    <r>
      <rPr>
        <vertAlign val="superscript"/>
        <sz val="10"/>
        <rFont val="Times New Roman"/>
        <family val="1"/>
        <charset val="186"/>
      </rPr>
      <t>2</t>
    </r>
  </si>
  <si>
    <t>Pakeisti langai teniso lauko namelyje kv. m</t>
  </si>
  <si>
    <r>
      <t>Pakeisti Šiaulių futbolo akademijos administracinio pastato langai m</t>
    </r>
    <r>
      <rPr>
        <vertAlign val="superscript"/>
        <sz val="10"/>
        <rFont val="Times New Roman"/>
        <family val="1"/>
        <charset val="186"/>
      </rPr>
      <t>2</t>
    </r>
  </si>
  <si>
    <t>Atliktas I a. patalpų remontas proc.</t>
  </si>
  <si>
    <t>Pakeisti metaliniai langai į plastikinius varstomus  langus m².</t>
  </si>
  <si>
    <t xml:space="preserve">Atlikti modernizavimo darbai (apšiltintas fasadas ir dalis stogo, cokolis,  įrengtas keltuvas žmonėms su fizine negalia) darbų atlikimas proc. </t>
  </si>
  <si>
    <t>Išmokytų plaukti vaikų dalis nuo bendro 1-4 klasių mokinių skaičiaus Šiaulių m. mokyklose proc.</t>
  </si>
  <si>
    <t>Sportinėje veikloje dalyvaujančių dalis nuo bendro Šiaulių m. darbingo amžiaus gyventojų skaičiaus proc.</t>
  </si>
  <si>
    <t>Įgyvendintas Rėkyvos ežero pakrantės pritaikymo jėgos aitvarų ir burlenčių turizmo reikmėms projekto I etapas proc.</t>
  </si>
  <si>
    <t>Parengtas interaktyvus laisvalaikio zonų žemėlapis vnt</t>
  </si>
  <si>
    <t>Parengtas interaktyvus laisvalaikio zonų žemėlapis vnt.</t>
  </si>
  <si>
    <t>03                                                                   Iš viso tikslui</t>
  </si>
  <si>
    <t>Valstybės biudžeto lėšos KT(VB)</t>
  </si>
  <si>
    <t>Europos Sąjungos lėšos KT(ES)</t>
  </si>
  <si>
    <t>Suprojektuoti ir pastatyti buriavimo elingą prie Rėkyvos ežero</t>
  </si>
  <si>
    <t>Parengtas techninis projektas</t>
  </si>
  <si>
    <t>Atliktų darbų  proc.</t>
  </si>
  <si>
    <t>KŪNO KULTŪROS IR SPORTO PLĖTROS PROGRAMOS NR. 07 2018–2020 M. VEIKLOS PLANO</t>
  </si>
  <si>
    <t>Įgyvendinti Šiaulių miesto reprezentacinių renginių programą</t>
  </si>
  <si>
    <t>Testuoti perspektyvius sportininkus, koreguoti gautus rezultatus ir teikti rekomendacijas</t>
  </si>
  <si>
    <t>Skatinti sportininkus ir trenerius laimėjusius, aukštas vietas tarptautinės varžybose</t>
  </si>
  <si>
    <t xml:space="preserve">Atnaujinti ir plėsti sporto objektų infrastruktūrą mieste ir  sutvarkyti viešąsias erdves, sudarant sąlygas plėtoti sportą ir rekreaciją </t>
  </si>
  <si>
    <t xml:space="preserve">Pastatyti sporto kompleksą (futbolo, regbio ir žolės riedulio maniežą ir 50 m ilgio baseiną) Dainų parke </t>
  </si>
  <si>
    <t xml:space="preserve">Įrengti universalios dirbtinės dangos sporto aikštelę </t>
  </si>
  <si>
    <t>Modernizuoti plaukimo mokyklos "Delfinas" (Ežero g. 11A) pastatą</t>
  </si>
  <si>
    <t xml:space="preserve">Renovuoti lengvosios atletikos takus ir sektorių  miesto stadione (Daukanto g. 23) </t>
  </si>
  <si>
    <t xml:space="preserve">Modernizuoti teniso kortus (Gardino g. 8) </t>
  </si>
  <si>
    <t>priedas</t>
  </si>
  <si>
    <t>strateginio veiklos plano Kūno kultūros ir</t>
  </si>
  <si>
    <t xml:space="preserve">sporto plėtros programos (Nr. 07) </t>
  </si>
  <si>
    <t>Įrengtos paplūdimio  tinklinio aikštelės prie Talkšos ežero vnt. į sigyta mobili gelbėjimo stotis</t>
  </si>
  <si>
    <t>Pasirengti ir dalyvauti Lietuvos čempionato ir sporto šakų federacijų taurės, Baltijos lygos ir taurės laimėtojų, Europos taurės ir kitose oficialiose varžybose (žaidimų komandų jaunimo ir suaugusiųjų amžiaus grupė)</t>
  </si>
  <si>
    <r>
      <t>Šîaulių miesto savivaldybės 2018</t>
    </r>
    <r>
      <rPr>
        <sz val="11"/>
        <rFont val="Calibri"/>
        <family val="2"/>
        <charset val="186"/>
      </rPr>
      <t>‒</t>
    </r>
    <r>
      <rPr>
        <sz val="11"/>
        <rFont val="Times New Roman"/>
        <family val="1"/>
        <charset val="186"/>
      </rPr>
      <t>2020 metų</t>
    </r>
  </si>
  <si>
    <t xml:space="preserve">Vykdyti neformaliojo vaikų švietimo programas savivaldybės sporto mokymo įstaigose </t>
  </si>
  <si>
    <t>Programas vykdančių įstaigų skaičius</t>
  </si>
  <si>
    <t>Įvykdytame reprezentaciniame Šiaulių miesto sporto renginyje dalyvaujančių sk.</t>
  </si>
  <si>
    <t>PATVIRTINTA</t>
  </si>
  <si>
    <t xml:space="preserve">Šiaulių miesto savivaldybės tarybos </t>
  </si>
  <si>
    <t>2018 m. vasario 1 d. sprendimu Nr. T-1</t>
  </si>
  <si>
    <t xml:space="preserve">(Šiaulių miesto savivaldybės tarybos </t>
  </si>
  <si>
    <t>Atlikti techn. projekto koregavimo, aikštės įrengimo darbai (paviršinio drenažo įrengimas, šlaito formavimas, paklota dirbtinės dangos aikštė), darbų atlikimas proc.</t>
  </si>
  <si>
    <t xml:space="preserve">SB     </t>
  </si>
  <si>
    <t>Atlikta irklavimo sporto bazės techninio projekto ekspertizė ir įvykdyti elektros įrenginių prijungimo prie operatoriaus tinklų darbai proc.</t>
  </si>
  <si>
    <t>Įrengta regbio stadione rezultatų švieslentė, kompl.</t>
  </si>
  <si>
    <t>Atlikti I-II etapo darbai, darbų atlikimas proc.</t>
  </si>
  <si>
    <t>KT(VB)</t>
  </si>
  <si>
    <t>Finansuotas neįgaliųjų sporto organizacijų projektų skaičius, vnt</t>
  </si>
  <si>
    <t>6</t>
  </si>
  <si>
    <t>2018 m. gruodžio 21 d. sprendimo Nr. T-452 redakcija)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</si>
</sst>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0000\ _L_t_-;\-* #,##0.0000\ _L_t_-;_-* &quot;-&quot;??\ _L_t_-;_-@_-"/>
  </numFmts>
  <fonts count="43" x14ac:knownFonts="1">
    <font>
      <sz val="10"/>
      <name val="Arial"/>
      <family val="2"/>
      <charset val="186"/>
    </font>
    <font>
      <sz val="12"/>
      <name val="Arial"/>
      <family val="2"/>
      <charset val="186"/>
    </font>
    <font>
      <sz val="12"/>
      <name val="Times New Roman"/>
      <family val="1"/>
      <charset val="186"/>
    </font>
    <font>
      <sz val="11"/>
      <name val="Times New Roman"/>
      <family val="1"/>
      <charset val="186"/>
    </font>
    <font>
      <b/>
      <sz val="12"/>
      <name val="Times New Roman"/>
      <family val="1"/>
      <charset val="186"/>
    </font>
    <font>
      <sz val="11"/>
      <name val="Arial"/>
      <family val="2"/>
      <charset val="186"/>
    </font>
    <font>
      <b/>
      <sz val="11"/>
      <name val="Times New Roman"/>
      <family val="1"/>
      <charset val="186"/>
    </font>
    <font>
      <sz val="18"/>
      <name val="Times New Roman"/>
      <family val="1"/>
      <charset val="186"/>
    </font>
    <font>
      <sz val="18"/>
      <name val="Arial"/>
      <family val="2"/>
      <charset val="186"/>
    </font>
    <font>
      <b/>
      <sz val="18"/>
      <name val="Times New Roman"/>
      <family val="1"/>
      <charset val="186"/>
    </font>
    <font>
      <sz val="10"/>
      <name val="Times New Roman"/>
      <family val="1"/>
      <charset val="186"/>
    </font>
    <font>
      <sz val="12"/>
      <name val="Times New Roman"/>
      <family val="1"/>
      <charset val="1"/>
    </font>
    <font>
      <b/>
      <sz val="12"/>
      <name val="Times New Roman"/>
      <family val="1"/>
      <charset val="1"/>
    </font>
    <font>
      <sz val="10"/>
      <name val="Arial"/>
      <family val="2"/>
      <charset val="186"/>
    </font>
    <font>
      <sz val="12"/>
      <color indexed="8"/>
      <name val="Times New Roman"/>
      <family val="1"/>
      <charset val="186"/>
    </font>
    <font>
      <b/>
      <sz val="12"/>
      <color indexed="8"/>
      <name val="Times New Roman"/>
      <family val="1"/>
      <charset val="186"/>
    </font>
    <font>
      <vertAlign val="superscript"/>
      <sz val="10"/>
      <name val="Times New Roman"/>
      <family val="1"/>
      <charset val="186"/>
    </font>
    <font>
      <b/>
      <sz val="10"/>
      <name val="Times New Roman"/>
      <family val="1"/>
      <charset val="186"/>
    </font>
    <font>
      <sz val="10"/>
      <color indexed="8"/>
      <name val="Times New Roman"/>
      <family val="1"/>
      <charset val="186"/>
    </font>
    <font>
      <sz val="11"/>
      <color indexed="8"/>
      <name val="Times New Roman"/>
      <family val="1"/>
      <charset val="186"/>
    </font>
    <font>
      <sz val="10"/>
      <name val="Times New Roman"/>
      <family val="1"/>
      <charset val="1"/>
    </font>
    <font>
      <sz val="11"/>
      <color indexed="8"/>
      <name val="Times New Roman"/>
      <family val="1"/>
      <charset val="1"/>
    </font>
    <font>
      <sz val="12"/>
      <color theme="1"/>
      <name val="Times New Roman"/>
      <family val="1"/>
      <charset val="186"/>
    </font>
    <font>
      <b/>
      <sz val="12"/>
      <color theme="1"/>
      <name val="Times New Roman"/>
      <family val="1"/>
      <charset val="186"/>
    </font>
    <font>
      <sz val="10"/>
      <color rgb="FFFF0000"/>
      <name val="Times New Roman"/>
      <family val="1"/>
      <charset val="186"/>
    </font>
    <font>
      <sz val="8"/>
      <name val="Times New Roman"/>
      <family val="1"/>
      <charset val="186"/>
    </font>
    <font>
      <b/>
      <sz val="12"/>
      <color rgb="FFFF0000"/>
      <name val="Arial"/>
      <family val="2"/>
      <charset val="186"/>
    </font>
    <font>
      <strike/>
      <sz val="12"/>
      <name val="Times New Roman"/>
      <family val="1"/>
      <charset val="186"/>
    </font>
    <font>
      <sz val="11"/>
      <color theme="1"/>
      <name val="Times New Roman"/>
      <family val="1"/>
      <charset val="186"/>
    </font>
    <font>
      <sz val="10"/>
      <color theme="1"/>
      <name val="Times New Roman"/>
      <family val="1"/>
      <charset val="186"/>
    </font>
    <font>
      <strike/>
      <sz val="11"/>
      <name val="Times New Roman"/>
      <family val="1"/>
      <charset val="186"/>
    </font>
    <font>
      <sz val="11"/>
      <name val="Times New Roman"/>
      <family val="1"/>
      <charset val="1"/>
    </font>
    <font>
      <sz val="13"/>
      <name val="Times New Roman"/>
      <family val="1"/>
      <charset val="186"/>
    </font>
    <font>
      <sz val="13"/>
      <name val="Arial"/>
      <family val="2"/>
      <charset val="186"/>
    </font>
    <font>
      <b/>
      <sz val="13"/>
      <name val="Times New Roman"/>
      <family val="1"/>
      <charset val="186"/>
    </font>
    <font>
      <sz val="10"/>
      <color indexed="8"/>
      <name val="Times New Roman"/>
      <family val="1"/>
      <charset val="1"/>
    </font>
    <font>
      <sz val="8"/>
      <color indexed="8"/>
      <name val="Times New Roman"/>
      <family val="1"/>
      <charset val="1"/>
    </font>
    <font>
      <sz val="12"/>
      <color rgb="FFFF0000"/>
      <name val="Times New Roman"/>
      <family val="1"/>
      <charset val="186"/>
    </font>
    <font>
      <sz val="11"/>
      <name val="Calibri"/>
      <family val="2"/>
      <charset val="186"/>
    </font>
    <font>
      <strike/>
      <sz val="12"/>
      <color rgb="FFFF0000"/>
      <name val="Times New Roman"/>
      <family val="1"/>
      <charset val="186"/>
    </font>
    <font>
      <sz val="11"/>
      <color rgb="FFFF0000"/>
      <name val="Times New Roman"/>
      <family val="1"/>
      <charset val="186"/>
    </font>
    <font>
      <sz val="8"/>
      <color rgb="FFFF0000"/>
      <name val="Times New Roman"/>
      <family val="1"/>
      <charset val="186"/>
    </font>
    <font>
      <sz val="18"/>
      <color rgb="FFFF0000"/>
      <name val="Times New Roman"/>
      <family val="1"/>
      <charset val="186"/>
    </font>
  </fonts>
  <fills count="24">
    <fill>
      <patternFill patternType="none"/>
    </fill>
    <fill>
      <patternFill patternType="gray125"/>
    </fill>
    <fill>
      <patternFill patternType="solid">
        <fgColor indexed="9"/>
        <bgColor indexed="26"/>
      </patternFill>
    </fill>
    <fill>
      <patternFill patternType="solid">
        <fgColor indexed="22"/>
        <bgColor indexed="55"/>
      </patternFill>
    </fill>
    <fill>
      <patternFill patternType="solid">
        <fgColor indexed="42"/>
        <bgColor indexed="27"/>
      </patternFill>
    </fill>
    <fill>
      <patternFill patternType="solid">
        <fgColor indexed="44"/>
        <bgColor indexed="31"/>
      </patternFill>
    </fill>
    <fill>
      <patternFill patternType="solid">
        <fgColor indexed="43"/>
        <bgColor indexed="42"/>
      </patternFill>
    </fill>
    <fill>
      <patternFill patternType="solid">
        <fgColor indexed="45"/>
        <bgColor indexed="29"/>
      </patternFill>
    </fill>
    <fill>
      <patternFill patternType="solid">
        <fgColor indexed="13"/>
        <bgColor indexed="34"/>
      </patternFill>
    </fill>
    <fill>
      <patternFill patternType="solid">
        <fgColor theme="0"/>
        <bgColor indexed="64"/>
      </patternFill>
    </fill>
    <fill>
      <patternFill patternType="solid">
        <fgColor theme="0" tint="-0.249977111117893"/>
        <bgColor indexed="64"/>
      </patternFill>
    </fill>
    <fill>
      <patternFill patternType="solid">
        <fgColor theme="0"/>
        <bgColor indexed="9"/>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31"/>
      </patternFill>
    </fill>
    <fill>
      <patternFill patternType="solid">
        <fgColor theme="0"/>
        <bgColor indexed="26"/>
      </patternFill>
    </fill>
    <fill>
      <patternFill patternType="solid">
        <fgColor theme="0" tint="-0.14999847407452621"/>
        <bgColor indexed="9"/>
      </patternFill>
    </fill>
    <fill>
      <patternFill patternType="solid">
        <fgColor theme="0" tint="-0.249977111117893"/>
        <bgColor indexed="26"/>
      </patternFill>
    </fill>
    <fill>
      <patternFill patternType="solid">
        <fgColor theme="0"/>
        <bgColor indexed="27"/>
      </patternFill>
    </fill>
    <fill>
      <patternFill patternType="solid">
        <fgColor theme="0"/>
        <bgColor indexed="55"/>
      </patternFill>
    </fill>
    <fill>
      <patternFill patternType="solid">
        <fgColor theme="0" tint="-0.34998626667073579"/>
        <bgColor indexed="27"/>
      </patternFill>
    </fill>
    <fill>
      <patternFill patternType="solid">
        <fgColor theme="0" tint="-0.14999847407452621"/>
        <bgColor indexed="27"/>
      </patternFill>
    </fill>
    <fill>
      <patternFill patternType="solid">
        <fgColor rgb="FF99CCFF"/>
        <bgColor indexed="27"/>
      </patternFill>
    </fill>
    <fill>
      <patternFill patternType="solid">
        <fgColor theme="9" tint="0.79998168889431442"/>
        <bgColor indexed="64"/>
      </patternFill>
    </fill>
  </fills>
  <borders count="6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64"/>
      </bottom>
      <diagonal/>
    </border>
    <border>
      <left/>
      <right style="thin">
        <color indexed="8"/>
      </right>
      <top/>
      <bottom style="thin">
        <color indexed="8"/>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right/>
      <top/>
      <bottom style="thin">
        <color indexed="8"/>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top style="thin">
        <color indexed="8"/>
      </top>
      <bottom/>
      <diagonal/>
    </border>
    <border>
      <left style="thin">
        <color indexed="64"/>
      </left>
      <right/>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8"/>
      </right>
      <top/>
      <bottom/>
      <diagonal/>
    </border>
    <border>
      <left/>
      <right style="thin">
        <color indexed="64"/>
      </right>
      <top/>
      <bottom/>
      <diagonal/>
    </border>
    <border>
      <left style="thin">
        <color indexed="8"/>
      </left>
      <right/>
      <top style="thin">
        <color indexed="64"/>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64"/>
      </top>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s>
  <cellStyleXfs count="4">
    <xf numFmtId="0" fontId="0" fillId="0" borderId="0"/>
    <xf numFmtId="0" fontId="13" fillId="0" borderId="0"/>
    <xf numFmtId="0" fontId="13" fillId="0" borderId="0"/>
    <xf numFmtId="43" fontId="13" fillId="0" borderId="0" applyFont="0" applyFill="0" applyBorder="0" applyAlignment="0" applyProtection="0"/>
  </cellStyleXfs>
  <cellXfs count="854">
    <xf numFmtId="0" fontId="0" fillId="0" borderId="0" xfId="0"/>
    <xf numFmtId="0" fontId="1" fillId="0" borderId="0" xfId="0" applyFont="1" applyBorder="1" applyAlignment="1">
      <alignment vertical="top"/>
    </xf>
    <xf numFmtId="0" fontId="1" fillId="0" borderId="0" xfId="0" applyFont="1" applyBorder="1" applyAlignment="1">
      <alignment horizontal="center" vertical="top"/>
    </xf>
    <xf numFmtId="49" fontId="1" fillId="0" borderId="0" xfId="0" applyNumberFormat="1" applyFont="1" applyBorder="1" applyAlignment="1">
      <alignment vertical="top"/>
    </xf>
    <xf numFmtId="0" fontId="2" fillId="0" borderId="0" xfId="0" applyFont="1" applyBorder="1" applyAlignment="1">
      <alignment vertical="top"/>
    </xf>
    <xf numFmtId="0" fontId="1" fillId="0" borderId="0" xfId="0" applyFont="1" applyBorder="1"/>
    <xf numFmtId="0" fontId="5" fillId="0" borderId="0" xfId="0" applyFont="1" applyBorder="1"/>
    <xf numFmtId="0" fontId="5" fillId="0" borderId="0" xfId="0" applyFont="1" applyBorder="1" applyAlignment="1">
      <alignment vertical="top"/>
    </xf>
    <xf numFmtId="0" fontId="5" fillId="0" borderId="0" xfId="0" applyFont="1" applyBorder="1" applyAlignment="1">
      <alignment horizontal="center" vertical="top"/>
    </xf>
    <xf numFmtId="0" fontId="4" fillId="0" borderId="0" xfId="0" applyFont="1" applyBorder="1" applyAlignment="1">
      <alignment vertical="top"/>
    </xf>
    <xf numFmtId="0" fontId="7" fillId="0" borderId="0" xfId="0" applyFont="1" applyBorder="1" applyAlignment="1">
      <alignment vertical="top"/>
    </xf>
    <xf numFmtId="0" fontId="8" fillId="0" borderId="0" xfId="0" applyFont="1" applyBorder="1"/>
    <xf numFmtId="0" fontId="9" fillId="0" borderId="0" xfId="0" applyFont="1" applyBorder="1" applyAlignment="1">
      <alignment vertical="top"/>
    </xf>
    <xf numFmtId="0" fontId="7" fillId="0" borderId="0" xfId="0" applyFont="1" applyBorder="1" applyAlignment="1">
      <alignment horizontal="left" vertical="top"/>
    </xf>
    <xf numFmtId="0" fontId="8" fillId="0" borderId="0" xfId="0" applyFont="1" applyBorder="1" applyAlignment="1">
      <alignment horizontal="left"/>
    </xf>
    <xf numFmtId="164" fontId="7" fillId="0" borderId="0" xfId="0" applyNumberFormat="1" applyFont="1" applyBorder="1" applyAlignment="1">
      <alignment vertical="top"/>
    </xf>
    <xf numFmtId="164" fontId="8" fillId="0" borderId="0" xfId="0" applyNumberFormat="1" applyFont="1" applyBorder="1"/>
    <xf numFmtId="0" fontId="7" fillId="0" borderId="0" xfId="0" applyFont="1" applyFill="1" applyBorder="1" applyAlignment="1">
      <alignment vertical="top"/>
    </xf>
    <xf numFmtId="0" fontId="8" fillId="0" borderId="0" xfId="0" applyFont="1" applyFill="1" applyBorder="1"/>
    <xf numFmtId="49" fontId="5" fillId="0" borderId="0" xfId="0" applyNumberFormat="1" applyFont="1" applyBorder="1" applyAlignment="1">
      <alignment vertical="top"/>
    </xf>
    <xf numFmtId="164" fontId="2" fillId="2" borderId="1" xfId="0"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2" fillId="0" borderId="1" xfId="0" applyFont="1" applyBorder="1" applyAlignment="1">
      <alignment horizontal="center" vertical="center"/>
    </xf>
    <xf numFmtId="0" fontId="4" fillId="3" borderId="1" xfId="0" applyFont="1" applyFill="1" applyBorder="1" applyAlignment="1">
      <alignment horizontal="center" vertical="top"/>
    </xf>
    <xf numFmtId="0" fontId="2" fillId="0" borderId="1" xfId="0" applyFont="1" applyFill="1" applyBorder="1" applyAlignment="1">
      <alignment horizontal="center" vertical="center"/>
    </xf>
    <xf numFmtId="164" fontId="2" fillId="0" borderId="1" xfId="0" applyNumberFormat="1" applyFont="1" applyBorder="1" applyAlignment="1">
      <alignment horizontal="center" vertical="center" wrapText="1"/>
    </xf>
    <xf numFmtId="164" fontId="4" fillId="3" borderId="1" xfId="0" applyNumberFormat="1" applyFont="1" applyFill="1" applyBorder="1" applyAlignment="1">
      <alignment horizontal="center" vertical="top"/>
    </xf>
    <xf numFmtId="0" fontId="4" fillId="3" borderId="2" xfId="0" applyFont="1" applyFill="1" applyBorder="1" applyAlignment="1">
      <alignment horizontal="center" vertical="top"/>
    </xf>
    <xf numFmtId="164" fontId="4" fillId="3" borderId="2" xfId="0" applyNumberFormat="1" applyFont="1" applyFill="1" applyBorder="1" applyAlignment="1">
      <alignment horizontal="center" vertical="top"/>
    </xf>
    <xf numFmtId="164" fontId="2" fillId="2"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49" fontId="4" fillId="4" borderId="6" xfId="0" applyNumberFormat="1" applyFont="1" applyFill="1" applyBorder="1" applyAlignment="1">
      <alignment horizontal="left" vertical="top"/>
    </xf>
    <xf numFmtId="49" fontId="4" fillId="4" borderId="6" xfId="0" applyNumberFormat="1" applyFont="1" applyFill="1" applyBorder="1" applyAlignment="1">
      <alignment horizontal="right" vertical="top"/>
    </xf>
    <xf numFmtId="49" fontId="4" fillId="5" borderId="7" xfId="0" applyNumberFormat="1" applyFont="1" applyFill="1" applyBorder="1" applyAlignment="1">
      <alignment horizontal="center" vertical="top"/>
    </xf>
    <xf numFmtId="49" fontId="4" fillId="5" borderId="7" xfId="0" applyNumberFormat="1" applyFont="1" applyFill="1" applyBorder="1" applyAlignment="1">
      <alignment vertical="top"/>
    </xf>
    <xf numFmtId="164" fontId="4" fillId="5" borderId="7" xfId="0" applyNumberFormat="1" applyFont="1" applyFill="1" applyBorder="1" applyAlignment="1">
      <alignment horizontal="center" vertical="top"/>
    </xf>
    <xf numFmtId="164" fontId="4" fillId="0" borderId="1" xfId="0" applyNumberFormat="1" applyFont="1" applyFill="1" applyBorder="1" applyAlignment="1">
      <alignment horizontal="center" vertical="center"/>
    </xf>
    <xf numFmtId="0" fontId="2" fillId="10" borderId="1" xfId="0" applyFont="1" applyFill="1" applyBorder="1" applyAlignment="1">
      <alignment horizontal="center" vertical="top" wrapText="1"/>
    </xf>
    <xf numFmtId="0" fontId="4" fillId="3" borderId="6" xfId="0" applyFont="1" applyFill="1" applyBorder="1" applyAlignment="1">
      <alignment horizontal="center" vertical="top"/>
    </xf>
    <xf numFmtId="0" fontId="10" fillId="0" borderId="1" xfId="0" applyFont="1" applyBorder="1" applyAlignment="1">
      <alignment vertical="top" wrapText="1"/>
    </xf>
    <xf numFmtId="164" fontId="2" fillId="0" borderId="1"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0" fontId="4" fillId="3" borderId="7" xfId="0" applyFont="1" applyFill="1" applyBorder="1" applyAlignment="1">
      <alignment horizontal="center" vertical="top"/>
    </xf>
    <xf numFmtId="164" fontId="2" fillId="0" borderId="1" xfId="0" applyNumberFormat="1" applyFont="1" applyBorder="1" applyAlignment="1">
      <alignment vertical="center" wrapText="1"/>
    </xf>
    <xf numFmtId="0" fontId="10" fillId="0" borderId="1" xfId="0" applyFont="1" applyBorder="1" applyAlignment="1">
      <alignment horizontal="left" vertical="center" wrapText="1"/>
    </xf>
    <xf numFmtId="0" fontId="10" fillId="2" borderId="1" xfId="0" applyFont="1" applyFill="1" applyBorder="1" applyAlignment="1">
      <alignment vertical="top" wrapText="1"/>
    </xf>
    <xf numFmtId="0" fontId="10" fillId="0" borderId="1" xfId="0" applyFont="1" applyFill="1" applyBorder="1" applyAlignment="1">
      <alignment vertical="top" wrapText="1"/>
    </xf>
    <xf numFmtId="164" fontId="2" fillId="0" borderId="1" xfId="0" applyNumberFormat="1" applyFont="1" applyFill="1" applyBorder="1" applyAlignment="1">
      <alignment vertical="center" wrapText="1"/>
    </xf>
    <xf numFmtId="164" fontId="10" fillId="2" borderId="7" xfId="0" applyNumberFormat="1" applyFont="1" applyFill="1" applyBorder="1" applyAlignment="1">
      <alignment vertical="center" wrapText="1"/>
    </xf>
    <xf numFmtId="164" fontId="2"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top" wrapText="1"/>
    </xf>
    <xf numFmtId="164" fontId="4" fillId="10" borderId="1" xfId="0" applyNumberFormat="1" applyFont="1" applyFill="1" applyBorder="1" applyAlignment="1">
      <alignment horizontal="center" vertical="top"/>
    </xf>
    <xf numFmtId="0" fontId="20" fillId="0" borderId="7" xfId="0" applyFont="1" applyFill="1" applyBorder="1" applyAlignment="1">
      <alignment horizontal="left" vertical="top" wrapText="1"/>
    </xf>
    <xf numFmtId="0" fontId="4" fillId="3" borderId="7" xfId="0" applyFont="1" applyFill="1" applyBorder="1" applyAlignment="1">
      <alignment horizontal="center" vertical="center"/>
    </xf>
    <xf numFmtId="0" fontId="4" fillId="3" borderId="3" xfId="0" applyFont="1" applyFill="1" applyBorder="1" applyAlignment="1">
      <alignment horizontal="center" vertical="top"/>
    </xf>
    <xf numFmtId="49" fontId="3" fillId="0" borderId="1" xfId="0" applyNumberFormat="1" applyFont="1" applyBorder="1" applyAlignment="1">
      <alignment horizontal="center" vertical="center" textRotation="90"/>
    </xf>
    <xf numFmtId="164" fontId="2" fillId="11" borderId="7" xfId="0" applyNumberFormat="1" applyFont="1" applyFill="1" applyBorder="1" applyAlignment="1">
      <alignment horizontal="center" vertical="center"/>
    </xf>
    <xf numFmtId="164" fontId="2" fillId="11" borderId="1" xfId="0" applyNumberFormat="1" applyFont="1" applyFill="1" applyBorder="1" applyAlignment="1">
      <alignment horizontal="center" vertical="center"/>
    </xf>
    <xf numFmtId="164" fontId="4" fillId="11" borderId="1" xfId="0" applyNumberFormat="1" applyFont="1" applyFill="1" applyBorder="1" applyAlignment="1">
      <alignment horizontal="center" vertical="center"/>
    </xf>
    <xf numFmtId="164" fontId="22" fillId="11" borderId="1" xfId="0" applyNumberFormat="1" applyFont="1" applyFill="1" applyBorder="1" applyAlignment="1">
      <alignment horizontal="center" vertical="center"/>
    </xf>
    <xf numFmtId="164" fontId="2" fillId="9" borderId="1" xfId="0" applyNumberFormat="1" applyFont="1" applyFill="1" applyBorder="1" applyAlignment="1">
      <alignment horizontal="center" vertical="top"/>
    </xf>
    <xf numFmtId="0" fontId="3" fillId="0" borderId="7" xfId="0" applyFont="1" applyBorder="1" applyAlignment="1">
      <alignment horizontal="center" vertical="top"/>
    </xf>
    <xf numFmtId="164" fontId="3" fillId="0" borderId="7" xfId="0" applyNumberFormat="1" applyFont="1" applyBorder="1" applyAlignment="1">
      <alignment horizontal="center" vertical="top"/>
    </xf>
    <xf numFmtId="0" fontId="6" fillId="0" borderId="7" xfId="0" applyFont="1" applyBorder="1" applyAlignment="1">
      <alignment horizontal="center" vertical="top"/>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6" xfId="0" applyFont="1" applyFill="1" applyBorder="1" applyAlignment="1">
      <alignment horizontal="center" vertical="top"/>
    </xf>
    <xf numFmtId="164" fontId="4" fillId="0" borderId="2" xfId="0" applyNumberFormat="1" applyFont="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top"/>
    </xf>
    <xf numFmtId="0" fontId="2" fillId="0" borderId="0" xfId="1" applyFont="1" applyBorder="1"/>
    <xf numFmtId="0" fontId="2" fillId="0" borderId="0" xfId="1" applyFont="1"/>
    <xf numFmtId="0" fontId="2" fillId="0" borderId="7" xfId="1" applyFont="1" applyBorder="1" applyAlignment="1">
      <alignment horizontal="center" vertical="top" wrapText="1"/>
    </xf>
    <xf numFmtId="49" fontId="2" fillId="0" borderId="7" xfId="1" applyNumberFormat="1" applyFont="1" applyBorder="1" applyAlignment="1">
      <alignment horizontal="center" vertical="top" wrapText="1"/>
    </xf>
    <xf numFmtId="0" fontId="0" fillId="0" borderId="17" xfId="0" applyBorder="1"/>
    <xf numFmtId="49" fontId="4" fillId="14" borderId="7" xfId="0" applyNumberFormat="1" applyFont="1" applyFill="1" applyBorder="1" applyAlignment="1">
      <alignment vertical="top"/>
    </xf>
    <xf numFmtId="49" fontId="17" fillId="0" borderId="0" xfId="0" applyNumberFormat="1" applyFont="1" applyFill="1" applyBorder="1" applyAlignment="1">
      <alignment horizontal="right" vertical="top"/>
    </xf>
    <xf numFmtId="164" fontId="17" fillId="0" borderId="0" xfId="0" applyNumberFormat="1" applyFont="1" applyFill="1" applyBorder="1" applyAlignment="1">
      <alignment horizontal="center" vertical="top"/>
    </xf>
    <xf numFmtId="0" fontId="10" fillId="0" borderId="0" xfId="0" applyFont="1" applyFill="1" applyBorder="1"/>
    <xf numFmtId="2" fontId="24" fillId="0" borderId="0" xfId="0" applyNumberFormat="1" applyFont="1" applyFill="1" applyAlignment="1">
      <alignment horizontal="left" wrapText="1"/>
    </xf>
    <xf numFmtId="2" fontId="10" fillId="0" borderId="0" xfId="0" applyNumberFormat="1" applyFont="1" applyFill="1" applyAlignment="1">
      <alignment horizontal="center"/>
    </xf>
    <xf numFmtId="0" fontId="10" fillId="0" borderId="0" xfId="0" applyFont="1" applyFill="1" applyAlignment="1">
      <alignment horizontal="center"/>
    </xf>
    <xf numFmtId="0" fontId="10" fillId="0" borderId="0" xfId="0" applyFont="1" applyFill="1"/>
    <xf numFmtId="164" fontId="4" fillId="12" borderId="1" xfId="0" applyNumberFormat="1" applyFont="1" applyFill="1" applyBorder="1" applyAlignment="1">
      <alignment horizontal="center" vertical="center"/>
    </xf>
    <xf numFmtId="0" fontId="1" fillId="9" borderId="0" xfId="0" applyFont="1" applyFill="1" applyBorder="1"/>
    <xf numFmtId="164" fontId="2" fillId="12" borderId="1" xfId="0" applyNumberFormat="1" applyFont="1" applyFill="1" applyBorder="1" applyAlignment="1">
      <alignment horizontal="center" vertical="center"/>
    </xf>
    <xf numFmtId="0" fontId="1" fillId="0" borderId="30" xfId="0" applyFont="1" applyBorder="1"/>
    <xf numFmtId="0" fontId="4" fillId="12" borderId="34" xfId="0" applyFont="1" applyFill="1" applyBorder="1" applyAlignment="1">
      <alignment horizontal="center" vertical="center"/>
    </xf>
    <xf numFmtId="164" fontId="4" fillId="12" borderId="0" xfId="0" applyNumberFormat="1" applyFont="1" applyFill="1" applyBorder="1" applyAlignment="1">
      <alignment vertical="center"/>
    </xf>
    <xf numFmtId="0" fontId="2" fillId="0" borderId="34" xfId="0" applyFont="1" applyBorder="1" applyAlignment="1">
      <alignment horizontal="center" vertical="center"/>
    </xf>
    <xf numFmtId="0" fontId="2" fillId="0" borderId="7" xfId="0" applyFont="1" applyBorder="1" applyAlignment="1">
      <alignment horizontal="center" vertical="center"/>
    </xf>
    <xf numFmtId="0" fontId="4" fillId="12" borderId="35" xfId="0" applyFont="1" applyFill="1" applyBorder="1" applyAlignment="1">
      <alignment horizontal="center" vertical="center"/>
    </xf>
    <xf numFmtId="0" fontId="25" fillId="12" borderId="37" xfId="0" applyFont="1" applyFill="1" applyBorder="1" applyAlignment="1">
      <alignment horizontal="center" vertical="top"/>
    </xf>
    <xf numFmtId="164" fontId="4" fillId="13" borderId="16" xfId="0" applyNumberFormat="1" applyFont="1" applyFill="1" applyBorder="1" applyAlignment="1">
      <alignment vertical="center"/>
    </xf>
    <xf numFmtId="0" fontId="26" fillId="0" borderId="0" xfId="0" applyFont="1" applyBorder="1"/>
    <xf numFmtId="0" fontId="8" fillId="0" borderId="0" xfId="0" applyFont="1" applyFill="1" applyBorder="1"/>
    <xf numFmtId="0" fontId="8" fillId="0" borderId="0" xfId="0" applyFont="1" applyFill="1" applyBorder="1" applyAlignment="1">
      <alignment horizontal="left"/>
    </xf>
    <xf numFmtId="164" fontId="22" fillId="0" borderId="0" xfId="0" applyNumberFormat="1" applyFont="1" applyFill="1" applyBorder="1" applyAlignment="1">
      <alignment horizontal="center" vertical="center"/>
    </xf>
    <xf numFmtId="0" fontId="0" fillId="0" borderId="0" xfId="0" applyFont="1" applyBorder="1" applyAlignment="1">
      <alignment wrapText="1"/>
    </xf>
    <xf numFmtId="0" fontId="3" fillId="0" borderId="0" xfId="0" applyFont="1" applyFill="1" applyBorder="1" applyAlignment="1">
      <alignment vertical="top" wrapText="1"/>
    </xf>
    <xf numFmtId="164" fontId="2" fillId="0" borderId="1"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0" fontId="10" fillId="0" borderId="7" xfId="0" applyFont="1" applyBorder="1" applyAlignment="1">
      <alignment horizontal="center" vertical="center" wrapText="1"/>
    </xf>
    <xf numFmtId="164" fontId="6" fillId="12" borderId="29" xfId="0" applyNumberFormat="1" applyFont="1" applyFill="1" applyBorder="1" applyAlignment="1">
      <alignment horizontal="center" vertical="center"/>
    </xf>
    <xf numFmtId="0" fontId="10" fillId="0" borderId="29" xfId="0" applyFont="1" applyBorder="1" applyAlignment="1">
      <alignment horizontal="center" vertical="center" wrapText="1"/>
    </xf>
    <xf numFmtId="164" fontId="6" fillId="12" borderId="7" xfId="0" applyNumberFormat="1" applyFont="1" applyFill="1" applyBorder="1" applyAlignment="1">
      <alignment horizontal="center" vertical="center"/>
    </xf>
    <xf numFmtId="164" fontId="3" fillId="0" borderId="29" xfId="0" applyNumberFormat="1" applyFont="1" applyBorder="1" applyAlignment="1">
      <alignment horizontal="center" vertical="center"/>
    </xf>
    <xf numFmtId="164" fontId="3" fillId="0" borderId="7" xfId="0" applyNumberFormat="1" applyFont="1" applyBorder="1" applyAlignment="1">
      <alignment horizontal="center" vertical="center"/>
    </xf>
    <xf numFmtId="0" fontId="3" fillId="0" borderId="7" xfId="0" applyFont="1" applyBorder="1" applyAlignment="1">
      <alignment horizontal="center" vertical="center"/>
    </xf>
    <xf numFmtId="1" fontId="6" fillId="5" borderId="0" xfId="0" applyNumberFormat="1" applyFont="1" applyFill="1" applyBorder="1" applyAlignment="1">
      <alignment horizontal="center" vertical="top" wrapText="1"/>
    </xf>
    <xf numFmtId="0" fontId="6" fillId="3"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3" fillId="9" borderId="1" xfId="0" applyFont="1" applyFill="1" applyBorder="1" applyAlignment="1">
      <alignment horizontal="center" vertical="center"/>
    </xf>
    <xf numFmtId="49" fontId="3" fillId="9" borderId="1" xfId="0" applyNumberFormat="1" applyFont="1" applyFill="1" applyBorder="1" applyAlignment="1">
      <alignment horizontal="center" vertical="center"/>
    </xf>
    <xf numFmtId="0" fontId="3" fillId="9" borderId="7" xfId="0" applyFont="1" applyFill="1" applyBorder="1" applyAlignment="1">
      <alignment horizontal="center" vertical="top"/>
    </xf>
    <xf numFmtId="164" fontId="3" fillId="9" borderId="7" xfId="0" applyNumberFormat="1" applyFont="1" applyFill="1" applyBorder="1" applyAlignment="1">
      <alignment horizontal="center" vertical="top"/>
    </xf>
    <xf numFmtId="0" fontId="3" fillId="9" borderId="7" xfId="0" applyFont="1" applyFill="1" applyBorder="1" applyAlignment="1">
      <alignment horizontal="center" vertical="top" wrapText="1"/>
    </xf>
    <xf numFmtId="0" fontId="7" fillId="9" borderId="0" xfId="0" applyFont="1" applyFill="1" applyBorder="1" applyAlignment="1">
      <alignment vertical="top"/>
    </xf>
    <xf numFmtId="0" fontId="10" fillId="0" borderId="0" xfId="0" applyFont="1" applyBorder="1" applyAlignment="1">
      <alignment horizontal="right" vertical="top"/>
    </xf>
    <xf numFmtId="0" fontId="3" fillId="0" borderId="30" xfId="0" applyFont="1" applyBorder="1" applyAlignment="1">
      <alignment horizontal="center" vertical="top"/>
    </xf>
    <xf numFmtId="164" fontId="2" fillId="0" borderId="2" xfId="0" applyNumberFormat="1" applyFont="1" applyFill="1" applyBorder="1" applyAlignment="1">
      <alignment horizontal="center" vertical="center"/>
    </xf>
    <xf numFmtId="0" fontId="3" fillId="0" borderId="7" xfId="0" applyFont="1" applyBorder="1" applyAlignment="1">
      <alignment horizontal="center" vertical="top" wrapText="1"/>
    </xf>
    <xf numFmtId="164" fontId="2" fillId="16" borderId="1" xfId="0" applyNumberFormat="1" applyFont="1" applyFill="1" applyBorder="1" applyAlignment="1">
      <alignment horizontal="center" vertical="center"/>
    </xf>
    <xf numFmtId="164" fontId="27"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center" vertical="center" wrapText="1"/>
    </xf>
    <xf numFmtId="164" fontId="22" fillId="16" borderId="2" xfId="0" applyNumberFormat="1" applyFont="1" applyFill="1" applyBorder="1" applyAlignment="1">
      <alignment horizontal="center" vertical="center"/>
    </xf>
    <xf numFmtId="164" fontId="2" fillId="15" borderId="2" xfId="0" applyNumberFormat="1" applyFont="1" applyFill="1" applyBorder="1" applyAlignment="1">
      <alignment horizontal="center" vertical="center" wrapText="1"/>
    </xf>
    <xf numFmtId="0" fontId="3" fillId="0" borderId="0" xfId="0" applyFont="1" applyBorder="1" applyAlignment="1">
      <alignment vertical="top"/>
    </xf>
    <xf numFmtId="164" fontId="28" fillId="0" borderId="0" xfId="0" applyNumberFormat="1" applyFont="1" applyFill="1" applyBorder="1" applyAlignment="1">
      <alignment horizontal="center" vertical="center"/>
    </xf>
    <xf numFmtId="49" fontId="4" fillId="5" borderId="8" xfId="0" applyNumberFormat="1" applyFont="1" applyFill="1" applyBorder="1" applyAlignment="1">
      <alignment horizontal="center" vertical="top"/>
    </xf>
    <xf numFmtId="0" fontId="4" fillId="10" borderId="2" xfId="0" applyFont="1" applyFill="1" applyBorder="1" applyAlignment="1">
      <alignment horizontal="center" vertical="center"/>
    </xf>
    <xf numFmtId="164" fontId="4" fillId="10" borderId="2" xfId="0" applyNumberFormat="1" applyFont="1" applyFill="1" applyBorder="1" applyAlignment="1">
      <alignment horizontal="center" vertical="center"/>
    </xf>
    <xf numFmtId="49" fontId="4" fillId="4" borderId="14" xfId="0" applyNumberFormat="1" applyFont="1" applyFill="1" applyBorder="1" applyAlignment="1">
      <alignment horizontal="right" vertical="top"/>
    </xf>
    <xf numFmtId="164" fontId="4" fillId="10" borderId="7" xfId="0" applyNumberFormat="1" applyFont="1" applyFill="1" applyBorder="1" applyAlignment="1">
      <alignment horizontal="center" vertical="center"/>
    </xf>
    <xf numFmtId="0" fontId="4" fillId="9" borderId="7" xfId="0" applyFont="1" applyFill="1" applyBorder="1" applyAlignment="1">
      <alignment horizontal="center" vertical="center"/>
    </xf>
    <xf numFmtId="164" fontId="2" fillId="9" borderId="9" xfId="0" applyNumberFormat="1" applyFont="1" applyFill="1" applyBorder="1" applyAlignment="1">
      <alignment horizontal="center" vertical="center"/>
    </xf>
    <xf numFmtId="164" fontId="4" fillId="4" borderId="1"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164" fontId="2" fillId="0" borderId="2" xfId="0" applyNumberFormat="1" applyFont="1" applyFill="1" applyBorder="1" applyAlignment="1">
      <alignment horizontal="center" vertical="center"/>
    </xf>
    <xf numFmtId="49" fontId="4" fillId="5" borderId="5" xfId="0" applyNumberFormat="1" applyFont="1" applyFill="1" applyBorder="1" applyAlignment="1">
      <alignment vertical="top"/>
    </xf>
    <xf numFmtId="49" fontId="4" fillId="5" borderId="10" xfId="0" applyNumberFormat="1" applyFont="1" applyFill="1" applyBorder="1" applyAlignment="1">
      <alignment vertical="top"/>
    </xf>
    <xf numFmtId="49" fontId="4" fillId="5" borderId="26" xfId="0" applyNumberFormat="1" applyFont="1" applyFill="1" applyBorder="1" applyAlignment="1">
      <alignment vertical="top"/>
    </xf>
    <xf numFmtId="0" fontId="25" fillId="0" borderId="30" xfId="0" applyFont="1" applyBorder="1" applyAlignment="1">
      <alignment horizontal="center" vertical="top"/>
    </xf>
    <xf numFmtId="0" fontId="5" fillId="0" borderId="0" xfId="0" applyFont="1"/>
    <xf numFmtId="49" fontId="2" fillId="0" borderId="7" xfId="0" applyNumberFormat="1" applyFont="1" applyBorder="1" applyAlignment="1">
      <alignment horizontal="center" vertical="center"/>
    </xf>
    <xf numFmtId="164" fontId="2" fillId="12" borderId="7" xfId="0" applyNumberFormat="1" applyFont="1" applyFill="1" applyBorder="1" applyAlignment="1">
      <alignment horizontal="center" vertical="center"/>
    </xf>
    <xf numFmtId="2" fontId="2" fillId="0" borderId="1" xfId="0" applyNumberFormat="1" applyFont="1" applyFill="1" applyBorder="1" applyAlignment="1">
      <alignment horizontal="center" vertical="center" wrapText="1"/>
    </xf>
    <xf numFmtId="0" fontId="29" fillId="0" borderId="1" xfId="0" applyFont="1" applyFill="1" applyBorder="1" applyAlignment="1">
      <alignment horizontal="left" vertical="center" wrapText="1"/>
    </xf>
    <xf numFmtId="164" fontId="14" fillId="0" borderId="1" xfId="0" applyNumberFormat="1" applyFont="1" applyFill="1" applyBorder="1" applyAlignment="1">
      <alignment horizontal="center" vertical="center" wrapText="1"/>
    </xf>
    <xf numFmtId="164" fontId="2" fillId="0" borderId="5" xfId="0" applyNumberFormat="1" applyFont="1" applyBorder="1" applyAlignment="1">
      <alignment horizontal="center" vertical="center" wrapText="1"/>
    </xf>
    <xf numFmtId="164" fontId="10" fillId="9" borderId="4" xfId="0" applyNumberFormat="1" applyFont="1" applyFill="1" applyBorder="1" applyAlignment="1">
      <alignment horizontal="left" vertical="center" wrapText="1"/>
    </xf>
    <xf numFmtId="164" fontId="10" fillId="0" borderId="29" xfId="0" applyNumberFormat="1" applyFont="1" applyBorder="1" applyAlignment="1">
      <alignment horizontal="left" vertical="center" wrapText="1"/>
    </xf>
    <xf numFmtId="49" fontId="2" fillId="0" borderId="1" xfId="0" applyNumberFormat="1" applyFont="1" applyFill="1" applyBorder="1" applyAlignment="1">
      <alignment horizontal="center" vertical="center" wrapText="1"/>
    </xf>
    <xf numFmtId="0" fontId="4" fillId="9" borderId="0" xfId="0" applyFont="1" applyFill="1" applyBorder="1" applyAlignment="1">
      <alignment horizontal="center" vertical="center"/>
    </xf>
    <xf numFmtId="0" fontId="10" fillId="0" borderId="20" xfId="0" applyFont="1" applyFill="1" applyBorder="1" applyAlignment="1">
      <alignment horizontal="left" vertical="top" wrapText="1"/>
    </xf>
    <xf numFmtId="164" fontId="17" fillId="5" borderId="1" xfId="0" applyNumberFormat="1" applyFont="1" applyFill="1" applyBorder="1" applyAlignment="1">
      <alignment horizontal="center" vertical="top"/>
    </xf>
    <xf numFmtId="164" fontId="10" fillId="0" borderId="7" xfId="0" applyNumberFormat="1" applyFont="1" applyBorder="1" applyAlignment="1">
      <alignment horizontal="center" vertical="top"/>
    </xf>
    <xf numFmtId="164" fontId="17" fillId="0" borderId="7" xfId="0" applyNumberFormat="1" applyFont="1" applyBorder="1" applyAlignment="1">
      <alignment horizontal="center" vertical="top"/>
    </xf>
    <xf numFmtId="164" fontId="17" fillId="12" borderId="29" xfId="0" applyNumberFormat="1" applyFont="1" applyFill="1" applyBorder="1" applyAlignment="1">
      <alignment horizontal="center" vertical="center"/>
    </xf>
    <xf numFmtId="164" fontId="10" fillId="0" borderId="7" xfId="0" applyNumberFormat="1" applyFont="1" applyBorder="1" applyAlignment="1">
      <alignment horizontal="center" vertical="center"/>
    </xf>
    <xf numFmtId="0" fontId="21" fillId="2" borderId="7" xfId="0" applyNumberFormat="1" applyFont="1" applyFill="1" applyBorder="1" applyAlignment="1">
      <alignment horizontal="center" vertical="center"/>
    </xf>
    <xf numFmtId="0" fontId="6" fillId="3" borderId="21" xfId="0" applyFont="1" applyFill="1" applyBorder="1" applyAlignment="1">
      <alignment horizontal="center" vertical="center" wrapText="1"/>
    </xf>
    <xf numFmtId="164" fontId="4" fillId="3" borderId="21" xfId="0" applyNumberFormat="1" applyFont="1" applyFill="1" applyBorder="1" applyAlignment="1">
      <alignment horizontal="center" vertical="center"/>
    </xf>
    <xf numFmtId="164" fontId="22" fillId="11" borderId="2" xfId="0" applyNumberFormat="1" applyFont="1" applyFill="1" applyBorder="1" applyAlignment="1">
      <alignment horizontal="center" vertical="center"/>
    </xf>
    <xf numFmtId="164" fontId="2" fillId="11" borderId="2" xfId="0" applyNumberFormat="1" applyFont="1" applyFill="1" applyBorder="1" applyAlignment="1">
      <alignment horizontal="center" vertical="center"/>
    </xf>
    <xf numFmtId="1" fontId="10" fillId="2" borderId="7" xfId="0" applyNumberFormat="1" applyFont="1" applyFill="1" applyBorder="1" applyAlignment="1">
      <alignment vertical="center" wrapText="1"/>
    </xf>
    <xf numFmtId="1" fontId="10" fillId="2" borderId="7" xfId="0" applyNumberFormat="1" applyFont="1" applyFill="1" applyBorder="1" applyAlignment="1">
      <alignment horizontal="center" vertical="center" wrapText="1"/>
    </xf>
    <xf numFmtId="0" fontId="6" fillId="9" borderId="2" xfId="0" applyFont="1" applyFill="1" applyBorder="1" applyAlignment="1">
      <alignment horizontal="center" vertical="center"/>
    </xf>
    <xf numFmtId="0" fontId="6" fillId="9" borderId="2"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0" borderId="2" xfId="0" applyFont="1" applyBorder="1" applyAlignment="1">
      <alignment horizontal="center" vertical="center" wrapText="1"/>
    </xf>
    <xf numFmtId="164" fontId="4" fillId="0" borderId="3" xfId="0" applyNumberFormat="1" applyFont="1" applyFill="1" applyBorder="1" applyAlignment="1">
      <alignment horizontal="center" vertical="center" wrapText="1"/>
    </xf>
    <xf numFmtId="164" fontId="17" fillId="4" borderId="1" xfId="0" applyNumberFormat="1" applyFont="1" applyFill="1" applyBorder="1" applyAlignment="1">
      <alignment horizontal="center" vertical="center"/>
    </xf>
    <xf numFmtId="0" fontId="29" fillId="0" borderId="1" xfId="0" applyFont="1" applyBorder="1" applyAlignment="1">
      <alignment horizontal="left" vertical="center" wrapText="1"/>
    </xf>
    <xf numFmtId="0" fontId="28" fillId="9" borderId="1" xfId="0" applyFont="1" applyFill="1" applyBorder="1" applyAlignment="1">
      <alignment horizontal="center" vertical="center"/>
    </xf>
    <xf numFmtId="164" fontId="2" fillId="2" borderId="3"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164" fontId="2" fillId="11" borderId="2" xfId="0" applyNumberFormat="1" applyFont="1" applyFill="1" applyBorder="1" applyAlignment="1">
      <alignment horizontal="center" vertical="center"/>
    </xf>
    <xf numFmtId="164" fontId="2" fillId="11" borderId="3"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0" fontId="4" fillId="0" borderId="3" xfId="0" applyFont="1" applyBorder="1" applyAlignment="1">
      <alignment horizontal="center" vertical="center"/>
    </xf>
    <xf numFmtId="164" fontId="2" fillId="16" borderId="2" xfId="0" applyNumberFormat="1" applyFont="1" applyFill="1" applyBorder="1" applyAlignment="1">
      <alignment horizontal="center" vertical="center"/>
    </xf>
    <xf numFmtId="164" fontId="22" fillId="16" borderId="1" xfId="0" applyNumberFormat="1" applyFont="1" applyFill="1" applyBorder="1" applyAlignment="1">
      <alignment horizontal="center" vertical="center"/>
    </xf>
    <xf numFmtId="164" fontId="4" fillId="16" borderId="1" xfId="0" applyNumberFormat="1" applyFont="1" applyFill="1" applyBorder="1" applyAlignment="1">
      <alignment horizontal="center" vertical="center"/>
    </xf>
    <xf numFmtId="164" fontId="2" fillId="12" borderId="1" xfId="0" applyNumberFormat="1" applyFont="1" applyFill="1" applyBorder="1" applyAlignment="1">
      <alignment horizontal="center" vertical="top"/>
    </xf>
    <xf numFmtId="164" fontId="2" fillId="12" borderId="9" xfId="0" applyNumberFormat="1" applyFont="1" applyFill="1" applyBorder="1" applyAlignment="1">
      <alignment horizontal="center" vertical="center"/>
    </xf>
    <xf numFmtId="164" fontId="4" fillId="9" borderId="1" xfId="0" applyNumberFormat="1" applyFont="1" applyFill="1" applyBorder="1" applyAlignment="1">
      <alignment horizontal="center" vertical="center"/>
    </xf>
    <xf numFmtId="164" fontId="2" fillId="11" borderId="1" xfId="0" applyNumberFormat="1" applyFont="1" applyFill="1" applyBorder="1" applyAlignment="1">
      <alignment horizontal="center" vertical="center" wrapText="1"/>
    </xf>
    <xf numFmtId="164" fontId="4" fillId="9" borderId="1" xfId="0" applyNumberFormat="1" applyFont="1" applyFill="1" applyBorder="1" applyAlignment="1">
      <alignment horizontal="center" vertical="top"/>
    </xf>
    <xf numFmtId="1" fontId="4" fillId="9" borderId="1" xfId="0" applyNumberFormat="1" applyFont="1" applyFill="1" applyBorder="1" applyAlignment="1">
      <alignment horizontal="center" vertical="top"/>
    </xf>
    <xf numFmtId="164" fontId="4" fillId="9" borderId="9" xfId="0" applyNumberFormat="1" applyFont="1" applyFill="1" applyBorder="1" applyAlignment="1">
      <alignment horizontal="center" vertical="center"/>
    </xf>
    <xf numFmtId="164" fontId="2" fillId="11" borderId="4" xfId="0" applyNumberFormat="1" applyFont="1" applyFill="1" applyBorder="1" applyAlignment="1">
      <alignment horizontal="center" vertical="center"/>
    </xf>
    <xf numFmtId="164" fontId="4" fillId="3" borderId="3" xfId="0" applyNumberFormat="1" applyFont="1" applyFill="1" applyBorder="1" applyAlignment="1">
      <alignment horizontal="center" vertical="center"/>
    </xf>
    <xf numFmtId="164" fontId="2" fillId="16" borderId="7" xfId="0" applyNumberFormat="1" applyFont="1" applyFill="1" applyBorder="1" applyAlignment="1">
      <alignment horizontal="center" vertical="center"/>
    </xf>
    <xf numFmtId="164" fontId="22" fillId="16" borderId="2" xfId="0" applyNumberFormat="1" applyFont="1" applyFill="1" applyBorder="1" applyAlignment="1">
      <alignment horizontal="center" vertical="center"/>
    </xf>
    <xf numFmtId="164" fontId="4" fillId="4" borderId="1" xfId="0" applyNumberFormat="1" applyFont="1" applyFill="1" applyBorder="1" applyAlignment="1">
      <alignment horizontal="center" vertical="top"/>
    </xf>
    <xf numFmtId="0" fontId="4" fillId="18" borderId="0" xfId="0" applyFont="1" applyFill="1" applyBorder="1" applyAlignment="1">
      <alignment vertical="top" wrapText="1"/>
    </xf>
    <xf numFmtId="49" fontId="3" fillId="9" borderId="0" xfId="0" applyNumberFormat="1" applyFont="1" applyFill="1" applyBorder="1" applyAlignment="1">
      <alignment horizontal="center" vertical="center" wrapText="1"/>
    </xf>
    <xf numFmtId="0" fontId="2" fillId="19" borderId="0" xfId="0" applyFont="1" applyFill="1" applyBorder="1" applyAlignment="1">
      <alignment vertical="top" wrapText="1"/>
    </xf>
    <xf numFmtId="49" fontId="4" fillId="4" borderId="10" xfId="0" applyNumberFormat="1" applyFont="1" applyFill="1" applyBorder="1" applyAlignment="1">
      <alignment horizontal="center" vertical="top"/>
    </xf>
    <xf numFmtId="164" fontId="4" fillId="4" borderId="21" xfId="0" applyNumberFormat="1" applyFont="1" applyFill="1" applyBorder="1" applyAlignment="1">
      <alignment horizontal="center" vertical="top"/>
    </xf>
    <xf numFmtId="0" fontId="4" fillId="0" borderId="3" xfId="0" applyFont="1" applyFill="1" applyBorder="1" applyAlignment="1">
      <alignment horizontal="center" vertical="center"/>
    </xf>
    <xf numFmtId="49" fontId="4" fillId="5" borderId="20" xfId="0" applyNumberFormat="1" applyFont="1" applyFill="1" applyBorder="1" applyAlignment="1">
      <alignment vertical="top"/>
    </xf>
    <xf numFmtId="49" fontId="4" fillId="18" borderId="7" xfId="0" applyNumberFormat="1" applyFont="1" applyFill="1" applyBorder="1" applyAlignment="1">
      <alignment horizontal="center" vertical="top"/>
    </xf>
    <xf numFmtId="164" fontId="2" fillId="18" borderId="7" xfId="0" applyNumberFormat="1" applyFont="1" applyFill="1" applyBorder="1" applyAlignment="1">
      <alignment horizontal="center" vertical="top"/>
    </xf>
    <xf numFmtId="49" fontId="4" fillId="20" borderId="7" xfId="0" applyNumberFormat="1" applyFont="1" applyFill="1" applyBorder="1" applyAlignment="1">
      <alignment horizontal="center" vertical="top"/>
    </xf>
    <xf numFmtId="164" fontId="4" fillId="20" borderId="7" xfId="0" applyNumberFormat="1" applyFont="1" applyFill="1" applyBorder="1" applyAlignment="1">
      <alignment horizontal="center" vertical="top"/>
    </xf>
    <xf numFmtId="0" fontId="21" fillId="15" borderId="0" xfId="0" applyNumberFormat="1" applyFont="1" applyFill="1" applyBorder="1" applyAlignment="1">
      <alignment horizontal="center" vertical="center"/>
    </xf>
    <xf numFmtId="0" fontId="11" fillId="9" borderId="0" xfId="0" applyFont="1" applyFill="1" applyBorder="1" applyAlignment="1">
      <alignment vertical="top" wrapText="1"/>
    </xf>
    <xf numFmtId="49" fontId="4" fillId="5" borderId="9" xfId="0" applyNumberFormat="1" applyFont="1" applyFill="1" applyBorder="1" applyAlignment="1">
      <alignment vertical="top"/>
    </xf>
    <xf numFmtId="49" fontId="4" fillId="18" borderId="15" xfId="0" applyNumberFormat="1" applyFont="1" applyFill="1" applyBorder="1" applyAlignment="1">
      <alignment horizontal="center" vertical="top"/>
    </xf>
    <xf numFmtId="49" fontId="4" fillId="5" borderId="8" xfId="0" applyNumberFormat="1" applyFont="1" applyFill="1" applyBorder="1" applyAlignment="1">
      <alignment vertical="top"/>
    </xf>
    <xf numFmtId="0" fontId="31" fillId="15" borderId="0" xfId="0" applyNumberFormat="1" applyFont="1" applyFill="1" applyBorder="1" applyAlignment="1">
      <alignment horizontal="center" vertical="center"/>
    </xf>
    <xf numFmtId="49" fontId="4" fillId="18" borderId="0" xfId="0" applyNumberFormat="1" applyFont="1" applyFill="1" applyBorder="1" applyAlignment="1">
      <alignment vertical="top"/>
    </xf>
    <xf numFmtId="0" fontId="4" fillId="10" borderId="7" xfId="0" applyFont="1" applyFill="1" applyBorder="1" applyAlignment="1">
      <alignment horizontal="center" vertical="center"/>
    </xf>
    <xf numFmtId="164" fontId="4" fillId="14" borderId="7" xfId="0" applyNumberFormat="1" applyFont="1" applyFill="1" applyBorder="1" applyAlignment="1">
      <alignment horizontal="center" vertical="center"/>
    </xf>
    <xf numFmtId="0" fontId="4" fillId="0" borderId="5" xfId="0" applyFont="1" applyBorder="1" applyAlignment="1">
      <alignment horizontal="center" vertical="center" wrapText="1"/>
    </xf>
    <xf numFmtId="164" fontId="2" fillId="11" borderId="21" xfId="0" applyNumberFormat="1" applyFont="1" applyFill="1" applyBorder="1" applyAlignment="1">
      <alignment horizontal="center" vertical="center"/>
    </xf>
    <xf numFmtId="164" fontId="2" fillId="0" borderId="21"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xf>
    <xf numFmtId="164" fontId="2" fillId="16" borderId="21" xfId="0" applyNumberFormat="1" applyFont="1" applyFill="1" applyBorder="1" applyAlignment="1">
      <alignment horizontal="center" vertical="center"/>
    </xf>
    <xf numFmtId="164" fontId="2" fillId="21" borderId="7" xfId="0" applyNumberFormat="1" applyFont="1" applyFill="1" applyBorder="1" applyAlignment="1">
      <alignment horizontal="center" vertical="top"/>
    </xf>
    <xf numFmtId="164" fontId="2" fillId="18" borderId="7" xfId="0" applyNumberFormat="1" applyFont="1" applyFill="1" applyBorder="1" applyAlignment="1">
      <alignment horizontal="center" vertical="top" wrapText="1"/>
    </xf>
    <xf numFmtId="164" fontId="4" fillId="3" borderId="7" xfId="0" applyNumberFormat="1" applyFont="1" applyFill="1" applyBorder="1" applyAlignment="1">
      <alignment horizontal="center" vertical="center"/>
    </xf>
    <xf numFmtId="0" fontId="4" fillId="0" borderId="29" xfId="0" applyFont="1" applyBorder="1" applyAlignment="1">
      <alignment horizontal="center" vertical="center" wrapText="1"/>
    </xf>
    <xf numFmtId="0" fontId="6" fillId="3" borderId="38" xfId="0" applyFont="1" applyFill="1" applyBorder="1" applyAlignment="1">
      <alignment horizontal="center" vertical="center" wrapText="1"/>
    </xf>
    <xf numFmtId="1" fontId="10" fillId="2" borderId="7" xfId="0" applyNumberFormat="1" applyFont="1" applyFill="1" applyBorder="1" applyAlignment="1">
      <alignment horizontal="center" vertical="center"/>
    </xf>
    <xf numFmtId="0" fontId="10" fillId="0" borderId="7" xfId="0" applyFont="1" applyFill="1" applyBorder="1" applyAlignment="1">
      <alignment vertical="top" wrapText="1"/>
    </xf>
    <xf numFmtId="0" fontId="10" fillId="2" borderId="7" xfId="0" applyFont="1" applyFill="1" applyBorder="1" applyAlignment="1">
      <alignment horizontal="center" vertical="center" wrapText="1"/>
    </xf>
    <xf numFmtId="49" fontId="10" fillId="2" borderId="7" xfId="0" applyNumberFormat="1" applyFont="1" applyFill="1" applyBorder="1" applyAlignment="1">
      <alignment horizontal="center" vertical="center" wrapText="1"/>
    </xf>
    <xf numFmtId="0" fontId="10" fillId="2" borderId="7" xfId="0" applyFont="1" applyFill="1" applyBorder="1" applyAlignment="1">
      <alignment vertical="top" wrapText="1"/>
    </xf>
    <xf numFmtId="0" fontId="10" fillId="2" borderId="7" xfId="0" applyFont="1" applyFill="1" applyBorder="1" applyAlignment="1">
      <alignment horizontal="center" vertical="center"/>
    </xf>
    <xf numFmtId="49" fontId="10" fillId="2" borderId="7" xfId="0" applyNumberFormat="1" applyFont="1" applyFill="1" applyBorder="1" applyAlignment="1">
      <alignment horizontal="center" vertical="center"/>
    </xf>
    <xf numFmtId="164" fontId="2" fillId="16" borderId="7" xfId="0" applyNumberFormat="1" applyFont="1" applyFill="1" applyBorder="1" applyAlignment="1">
      <alignment vertical="center"/>
    </xf>
    <xf numFmtId="164" fontId="2" fillId="2" borderId="12" xfId="0" applyNumberFormat="1" applyFont="1" applyFill="1" applyBorder="1" applyAlignment="1">
      <alignment vertical="center"/>
    </xf>
    <xf numFmtId="164" fontId="2" fillId="2" borderId="2" xfId="0" applyNumberFormat="1" applyFont="1" applyFill="1" applyBorder="1" applyAlignment="1">
      <alignment vertical="center"/>
    </xf>
    <xf numFmtId="0" fontId="3" fillId="2" borderId="4" xfId="0" applyFont="1" applyFill="1" applyBorder="1" applyAlignment="1">
      <alignment vertical="top" wrapText="1"/>
    </xf>
    <xf numFmtId="0" fontId="3" fillId="2" borderId="11" xfId="0" applyFont="1" applyFill="1" applyBorder="1" applyAlignment="1">
      <alignment vertical="top" wrapText="1"/>
    </xf>
    <xf numFmtId="49" fontId="4" fillId="4" borderId="7" xfId="0" applyNumberFormat="1" applyFont="1" applyFill="1" applyBorder="1" applyAlignment="1">
      <alignment horizontal="right" vertical="top"/>
    </xf>
    <xf numFmtId="164" fontId="4" fillId="4" borderId="7" xfId="0" applyNumberFormat="1" applyFont="1" applyFill="1" applyBorder="1" applyAlignment="1">
      <alignment horizontal="center" vertical="top"/>
    </xf>
    <xf numFmtId="0" fontId="32" fillId="0" borderId="0" xfId="0" applyFont="1" applyBorder="1" applyAlignment="1">
      <alignment vertical="top"/>
    </xf>
    <xf numFmtId="0" fontId="33" fillId="0" borderId="0" xfId="0" applyFont="1" applyBorder="1"/>
    <xf numFmtId="0" fontId="34" fillId="0" borderId="0" xfId="0" applyFont="1" applyBorder="1" applyAlignment="1">
      <alignment vertical="top"/>
    </xf>
    <xf numFmtId="49" fontId="4" fillId="18" borderId="0" xfId="0" applyNumberFormat="1" applyFont="1" applyFill="1" applyBorder="1" applyAlignment="1">
      <alignment vertical="top" wrapText="1"/>
    </xf>
    <xf numFmtId="0" fontId="2" fillId="19" borderId="0" xfId="0" applyFont="1" applyFill="1" applyBorder="1" applyAlignment="1">
      <alignment vertical="top"/>
    </xf>
    <xf numFmtId="164" fontId="4" fillId="18" borderId="0" xfId="0" applyNumberFormat="1" applyFont="1" applyFill="1" applyBorder="1" applyAlignment="1">
      <alignment vertical="top"/>
    </xf>
    <xf numFmtId="164" fontId="4" fillId="4" borderId="7" xfId="0" applyNumberFormat="1" applyFont="1" applyFill="1" applyBorder="1" applyAlignment="1">
      <alignment vertical="top"/>
    </xf>
    <xf numFmtId="164" fontId="2" fillId="11" borderId="7" xfId="0" applyNumberFormat="1" applyFont="1" applyFill="1" applyBorder="1" applyAlignment="1">
      <alignment vertical="center"/>
    </xf>
    <xf numFmtId="164" fontId="2" fillId="2" borderId="7" xfId="0" applyNumberFormat="1" applyFont="1" applyFill="1" applyBorder="1" applyAlignment="1">
      <alignment vertical="center" wrapText="1"/>
    </xf>
    <xf numFmtId="164" fontId="2" fillId="12" borderId="1" xfId="0" applyNumberFormat="1" applyFont="1" applyFill="1" applyBorder="1" applyAlignment="1">
      <alignment horizontal="center" vertical="center" wrapText="1"/>
    </xf>
    <xf numFmtId="164" fontId="2" fillId="16" borderId="1"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3" fillId="9" borderId="7" xfId="0" applyNumberFormat="1" applyFont="1" applyFill="1" applyBorder="1" applyAlignment="1">
      <alignment horizontal="center" vertical="top" wrapText="1"/>
    </xf>
    <xf numFmtId="0" fontId="35" fillId="2" borderId="7" xfId="0" applyNumberFormat="1" applyFont="1" applyFill="1" applyBorder="1" applyAlignment="1">
      <alignment horizontal="center" vertical="center"/>
    </xf>
    <xf numFmtId="0" fontId="36" fillId="2" borderId="7" xfId="0" applyNumberFormat="1" applyFont="1" applyFill="1" applyBorder="1" applyAlignment="1">
      <alignment horizontal="center" vertical="center"/>
    </xf>
    <xf numFmtId="164" fontId="4" fillId="4" borderId="1"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49" fontId="4" fillId="5" borderId="15" xfId="0" applyNumberFormat="1" applyFont="1" applyFill="1" applyBorder="1" applyAlignment="1">
      <alignment horizontal="center" vertical="top"/>
    </xf>
    <xf numFmtId="164" fontId="4" fillId="4" borderId="1" xfId="0" applyNumberFormat="1" applyFont="1" applyFill="1" applyBorder="1" applyAlignment="1">
      <alignment horizontal="center" vertical="top"/>
    </xf>
    <xf numFmtId="49" fontId="4" fillId="4" borderId="44" xfId="0" applyNumberFormat="1" applyFont="1" applyFill="1" applyBorder="1" applyAlignment="1">
      <alignment horizontal="right" vertical="top"/>
    </xf>
    <xf numFmtId="164" fontId="4" fillId="3" borderId="7" xfId="0" applyNumberFormat="1" applyFont="1" applyFill="1" applyBorder="1" applyAlignment="1">
      <alignment horizontal="center" vertical="center"/>
    </xf>
    <xf numFmtId="164" fontId="2" fillId="11" borderId="2"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wrapText="1"/>
    </xf>
    <xf numFmtId="164" fontId="22" fillId="16" borderId="2" xfId="0" applyNumberFormat="1" applyFont="1" applyFill="1" applyBorder="1" applyAlignment="1">
      <alignment horizontal="center" vertical="center"/>
    </xf>
    <xf numFmtId="164" fontId="2" fillId="11" borderId="2" xfId="0" applyNumberFormat="1" applyFont="1" applyFill="1" applyBorder="1" applyAlignment="1">
      <alignment horizontal="center" vertical="center" wrapText="1"/>
    </xf>
    <xf numFmtId="164" fontId="4" fillId="14" borderId="1" xfId="0" applyNumberFormat="1" applyFont="1" applyFill="1" applyBorder="1" applyAlignment="1">
      <alignment horizontal="center" vertical="top"/>
    </xf>
    <xf numFmtId="49" fontId="3" fillId="0" borderId="7" xfId="0" applyNumberFormat="1" applyFont="1" applyFill="1" applyBorder="1" applyAlignment="1">
      <alignment vertical="center" wrapText="1"/>
    </xf>
    <xf numFmtId="0" fontId="2" fillId="9" borderId="7" xfId="0" applyFont="1" applyFill="1" applyBorder="1" applyAlignment="1">
      <alignment horizontal="center" vertical="center"/>
    </xf>
    <xf numFmtId="164" fontId="10" fillId="12" borderId="7" xfId="0" applyNumberFormat="1" applyFont="1" applyFill="1" applyBorder="1" applyAlignment="1">
      <alignment horizontal="center" vertical="center"/>
    </xf>
    <xf numFmtId="0" fontId="3" fillId="12" borderId="29" xfId="0" applyFont="1" applyFill="1" applyBorder="1" applyAlignment="1">
      <alignment horizontal="center" vertical="center"/>
    </xf>
    <xf numFmtId="164" fontId="3" fillId="12" borderId="29" xfId="0" applyNumberFormat="1" applyFont="1" applyFill="1" applyBorder="1" applyAlignment="1">
      <alignment horizontal="center" vertical="center"/>
    </xf>
    <xf numFmtId="164" fontId="3" fillId="12" borderId="7" xfId="0" applyNumberFormat="1" applyFont="1" applyFill="1" applyBorder="1" applyAlignment="1">
      <alignment horizontal="center" vertical="center"/>
    </xf>
    <xf numFmtId="0" fontId="2" fillId="12" borderId="29" xfId="0" applyFont="1" applyFill="1" applyBorder="1" applyAlignment="1">
      <alignment horizontal="center" vertical="center"/>
    </xf>
    <xf numFmtId="49" fontId="6" fillId="5" borderId="8" xfId="0" applyNumberFormat="1" applyFont="1" applyFill="1" applyBorder="1" applyAlignment="1">
      <alignment horizontal="center" vertical="top" wrapText="1"/>
    </xf>
    <xf numFmtId="164" fontId="4" fillId="22" borderId="7" xfId="0" applyNumberFormat="1" applyFont="1" applyFill="1" applyBorder="1" applyAlignment="1">
      <alignment horizontal="center" vertical="top"/>
    </xf>
    <xf numFmtId="0" fontId="28" fillId="0" borderId="7" xfId="0" applyFont="1" applyFill="1" applyBorder="1" applyAlignment="1">
      <alignment vertical="top" wrapText="1"/>
    </xf>
    <xf numFmtId="0" fontId="3" fillId="0" borderId="7" xfId="0" applyFont="1" applyFill="1" applyBorder="1" applyAlignment="1">
      <alignment vertical="top" wrapText="1"/>
    </xf>
    <xf numFmtId="0" fontId="28" fillId="0" borderId="7" xfId="0" applyFont="1" applyFill="1" applyBorder="1" applyAlignment="1">
      <alignment horizontal="center" vertical="center" wrapText="1"/>
    </xf>
    <xf numFmtId="0" fontId="10" fillId="9" borderId="7" xfId="0" applyFont="1" applyFill="1" applyBorder="1" applyAlignment="1">
      <alignment horizontal="left" vertical="top" wrapText="1"/>
    </xf>
    <xf numFmtId="0" fontId="2" fillId="3" borderId="1" xfId="0" applyFont="1" applyFill="1" applyBorder="1" applyAlignment="1">
      <alignment horizontal="left" vertical="top" wrapText="1"/>
    </xf>
    <xf numFmtId="0" fontId="3" fillId="0" borderId="8" xfId="0" applyFont="1" applyFill="1" applyBorder="1" applyAlignment="1">
      <alignment horizontal="center" vertical="top" wrapText="1"/>
    </xf>
    <xf numFmtId="0" fontId="3" fillId="9" borderId="8" xfId="0" applyFont="1" applyFill="1" applyBorder="1" applyAlignment="1">
      <alignment horizontal="center" vertical="top" wrapText="1"/>
    </xf>
    <xf numFmtId="0" fontId="10" fillId="9" borderId="39" xfId="0" applyFont="1" applyFill="1" applyBorder="1" applyAlignment="1">
      <alignment horizontal="left" vertical="top" wrapText="1"/>
    </xf>
    <xf numFmtId="0" fontId="10" fillId="0" borderId="7" xfId="0" applyFont="1" applyFill="1" applyBorder="1" applyAlignment="1">
      <alignment horizontal="left" vertical="top" wrapText="1"/>
    </xf>
    <xf numFmtId="49" fontId="4" fillId="4" borderId="6" xfId="0" applyNumberFormat="1" applyFont="1" applyFill="1" applyBorder="1" applyAlignment="1">
      <alignment horizontal="center" vertical="top"/>
    </xf>
    <xf numFmtId="0" fontId="10" fillId="0" borderId="2" xfId="0" applyFont="1" applyFill="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textRotation="90"/>
    </xf>
    <xf numFmtId="0" fontId="3" fillId="0" borderId="1" xfId="0" applyFont="1" applyBorder="1" applyAlignment="1">
      <alignment horizontal="center" vertical="center" wrapText="1"/>
    </xf>
    <xf numFmtId="0" fontId="3" fillId="0" borderId="7" xfId="0" applyFont="1" applyFill="1" applyBorder="1" applyAlignment="1">
      <alignment horizontal="center" vertical="top" wrapText="1"/>
    </xf>
    <xf numFmtId="0" fontId="4" fillId="0" borderId="7" xfId="0" applyFont="1" applyBorder="1" applyAlignment="1">
      <alignment horizontal="center" vertical="center"/>
    </xf>
    <xf numFmtId="0" fontId="6" fillId="3" borderId="7" xfId="0" applyFont="1" applyFill="1" applyBorder="1" applyAlignment="1">
      <alignment horizontal="center" vertical="center" wrapText="1"/>
    </xf>
    <xf numFmtId="0" fontId="10" fillId="9" borderId="1" xfId="0" applyFont="1" applyFill="1" applyBorder="1" applyAlignment="1">
      <alignment vertical="center" wrapText="1"/>
    </xf>
    <xf numFmtId="0" fontId="10" fillId="9" borderId="0" xfId="0" applyFont="1" applyFill="1" applyBorder="1" applyAlignment="1">
      <alignment vertical="top" wrapText="1"/>
    </xf>
    <xf numFmtId="0" fontId="3" fillId="9" borderId="0" xfId="0" applyFont="1" applyFill="1" applyBorder="1" applyAlignment="1">
      <alignment vertical="top" wrapText="1"/>
    </xf>
    <xf numFmtId="164" fontId="22" fillId="11" borderId="0" xfId="0" applyNumberFormat="1" applyFont="1" applyFill="1" applyBorder="1" applyAlignment="1">
      <alignment horizontal="center" vertical="center" wrapText="1"/>
    </xf>
    <xf numFmtId="0" fontId="0" fillId="0" borderId="0" xfId="0" applyBorder="1"/>
    <xf numFmtId="2" fontId="24" fillId="0" borderId="0" xfId="0" applyNumberFormat="1" applyFont="1" applyFill="1" applyBorder="1" applyAlignment="1">
      <alignment horizontal="left" wrapText="1"/>
    </xf>
    <xf numFmtId="2" fontId="10" fillId="0" borderId="0" xfId="0" applyNumberFormat="1" applyFont="1" applyFill="1" applyBorder="1" applyAlignment="1">
      <alignment horizontal="center"/>
    </xf>
    <xf numFmtId="0" fontId="10" fillId="0" borderId="0" xfId="0" applyFont="1" applyFill="1" applyBorder="1" applyAlignment="1">
      <alignment horizontal="center"/>
    </xf>
    <xf numFmtId="49" fontId="3" fillId="0" borderId="51" xfId="0" applyNumberFormat="1" applyFont="1" applyBorder="1" applyAlignment="1">
      <alignment horizontal="center" vertical="center" textRotation="90"/>
    </xf>
    <xf numFmtId="49" fontId="4" fillId="5" borderId="52" xfId="0" applyNumberFormat="1" applyFont="1" applyFill="1" applyBorder="1" applyAlignment="1">
      <alignment vertical="top"/>
    </xf>
    <xf numFmtId="0" fontId="3" fillId="2" borderId="53" xfId="0" applyFont="1" applyFill="1" applyBorder="1" applyAlignment="1">
      <alignment vertical="top" wrapText="1"/>
    </xf>
    <xf numFmtId="0" fontId="10" fillId="0" borderId="57" xfId="0" applyFont="1" applyBorder="1" applyAlignment="1">
      <alignment vertical="center" wrapText="1"/>
    </xf>
    <xf numFmtId="0" fontId="3" fillId="0" borderId="57" xfId="0" applyFont="1" applyBorder="1" applyAlignment="1">
      <alignment horizontal="center" vertical="center" wrapText="1"/>
    </xf>
    <xf numFmtId="49" fontId="3" fillId="0" borderId="56" xfId="0" applyNumberFormat="1" applyFont="1" applyBorder="1" applyAlignment="1">
      <alignment horizontal="center" vertical="center" wrapText="1"/>
    </xf>
    <xf numFmtId="49" fontId="3" fillId="0" borderId="51" xfId="0" applyNumberFormat="1" applyFont="1" applyBorder="1" applyAlignment="1">
      <alignment horizontal="center" vertical="center" wrapText="1"/>
    </xf>
    <xf numFmtId="49" fontId="3" fillId="0" borderId="51" xfId="0" applyNumberFormat="1" applyFont="1" applyFill="1" applyBorder="1" applyAlignment="1">
      <alignment horizontal="center" vertical="center"/>
    </xf>
    <xf numFmtId="49" fontId="3" fillId="9" borderId="51" xfId="0" applyNumberFormat="1" applyFont="1" applyFill="1" applyBorder="1" applyAlignment="1">
      <alignment horizontal="center" vertical="center"/>
    </xf>
    <xf numFmtId="49" fontId="4" fillId="4" borderId="58" xfId="0" applyNumberFormat="1" applyFont="1" applyFill="1" applyBorder="1" applyAlignment="1">
      <alignment horizontal="center" vertical="top"/>
    </xf>
    <xf numFmtId="49" fontId="6" fillId="2" borderId="51" xfId="0" applyNumberFormat="1" applyFont="1" applyFill="1" applyBorder="1" applyAlignment="1">
      <alignment horizontal="left" vertical="top" wrapText="1"/>
    </xf>
    <xf numFmtId="49" fontId="3" fillId="2" borderId="31" xfId="0" applyNumberFormat="1" applyFont="1" applyFill="1" applyBorder="1" applyAlignment="1">
      <alignment horizontal="center" vertical="top" wrapText="1"/>
    </xf>
    <xf numFmtId="49" fontId="4" fillId="0" borderId="51" xfId="0" applyNumberFormat="1" applyFont="1" applyFill="1" applyBorder="1" applyAlignment="1">
      <alignment horizontal="center" vertical="center" wrapText="1"/>
    </xf>
    <xf numFmtId="49" fontId="3" fillId="9" borderId="51" xfId="0" applyNumberFormat="1" applyFont="1" applyFill="1" applyBorder="1" applyAlignment="1">
      <alignment horizontal="center" vertical="center" wrapText="1"/>
    </xf>
    <xf numFmtId="164" fontId="4" fillId="3" borderId="7" xfId="0" applyNumberFormat="1" applyFont="1" applyFill="1" applyBorder="1" applyAlignment="1">
      <alignment horizontal="center" vertical="center"/>
    </xf>
    <xf numFmtId="164" fontId="4" fillId="6" borderId="7"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164" fontId="4" fillId="12" borderId="7" xfId="0" applyNumberFormat="1" applyFont="1" applyFill="1" applyBorder="1" applyAlignment="1">
      <alignment horizontal="center" vertical="center"/>
    </xf>
    <xf numFmtId="164" fontId="4" fillId="12" borderId="29" xfId="0" applyNumberFormat="1" applyFont="1" applyFill="1" applyBorder="1" applyAlignment="1">
      <alignment horizontal="center" vertical="center"/>
    </xf>
    <xf numFmtId="164" fontId="4" fillId="13" borderId="7" xfId="0" applyNumberFormat="1" applyFont="1" applyFill="1" applyBorder="1" applyAlignment="1">
      <alignment horizontal="center" vertical="center"/>
    </xf>
    <xf numFmtId="164" fontId="4" fillId="13" borderId="29" xfId="0" applyNumberFormat="1" applyFont="1" applyFill="1" applyBorder="1" applyAlignment="1">
      <alignment horizontal="center" vertical="center"/>
    </xf>
    <xf numFmtId="164" fontId="2" fillId="9" borderId="7" xfId="0" applyNumberFormat="1" applyFont="1" applyFill="1" applyBorder="1" applyAlignment="1">
      <alignment horizontal="center" vertical="center"/>
    </xf>
    <xf numFmtId="0" fontId="2" fillId="0" borderId="0" xfId="0" applyFont="1" applyFill="1" applyBorder="1" applyAlignment="1">
      <alignment horizontal="center" vertical="center"/>
    </xf>
    <xf numFmtId="14" fontId="10" fillId="0" borderId="0" xfId="0" applyNumberFormat="1" applyFont="1" applyAlignment="1">
      <alignment vertical="center"/>
    </xf>
    <xf numFmtId="0" fontId="25" fillId="0" borderId="0" xfId="0" applyFont="1" applyAlignment="1">
      <alignment vertical="top"/>
    </xf>
    <xf numFmtId="165" fontId="13" fillId="0" borderId="0" xfId="3" applyNumberFormat="1" applyAlignment="1">
      <alignment vertical="top"/>
    </xf>
    <xf numFmtId="0" fontId="25" fillId="0" borderId="0" xfId="0" applyFont="1" applyAlignment="1">
      <alignment horizontal="center" vertical="top"/>
    </xf>
    <xf numFmtId="0" fontId="25" fillId="0" borderId="0" xfId="0" applyFont="1" applyAlignment="1">
      <alignment vertical="center"/>
    </xf>
    <xf numFmtId="0" fontId="25" fillId="0" borderId="0" xfId="0" applyFont="1" applyBorder="1" applyAlignment="1">
      <alignment vertical="top"/>
    </xf>
    <xf numFmtId="164" fontId="4" fillId="3" borderId="2" xfId="0" applyNumberFormat="1"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64" fontId="3" fillId="23" borderId="7" xfId="0" applyNumberFormat="1" applyFont="1" applyFill="1" applyBorder="1" applyAlignment="1">
      <alignment horizontal="center" vertical="top"/>
    </xf>
    <xf numFmtId="164" fontId="37" fillId="12" borderId="1" xfId="0" applyNumberFormat="1" applyFont="1" applyFill="1" applyBorder="1" applyAlignment="1">
      <alignment horizontal="center" vertical="top"/>
    </xf>
    <xf numFmtId="0" fontId="10" fillId="0" borderId="0" xfId="0" applyFont="1" applyBorder="1" applyAlignment="1">
      <alignment vertical="top"/>
    </xf>
    <xf numFmtId="164" fontId="27" fillId="9" borderId="21" xfId="0" applyNumberFormat="1" applyFont="1" applyFill="1" applyBorder="1" applyAlignment="1">
      <alignment horizontal="center" vertical="center"/>
    </xf>
    <xf numFmtId="164" fontId="2" fillId="0" borderId="21" xfId="0" applyNumberFormat="1" applyFont="1" applyFill="1" applyBorder="1" applyAlignment="1">
      <alignment horizontal="center" vertical="center"/>
    </xf>
    <xf numFmtId="0" fontId="4" fillId="0" borderId="28" xfId="0" applyFont="1" applyBorder="1" applyAlignment="1">
      <alignment horizontal="center" vertical="center" wrapText="1"/>
    </xf>
    <xf numFmtId="164" fontId="14" fillId="11" borderId="28" xfId="0" applyNumberFormat="1" applyFont="1" applyFill="1" applyBorder="1" applyAlignment="1">
      <alignment horizontal="center" vertical="center"/>
    </xf>
    <xf numFmtId="164" fontId="2" fillId="2" borderId="28" xfId="0" applyNumberFormat="1" applyFont="1" applyFill="1" applyBorder="1" applyAlignment="1">
      <alignment horizontal="center" vertical="center" wrapText="1"/>
    </xf>
    <xf numFmtId="164" fontId="2" fillId="2" borderId="46" xfId="0" applyNumberFormat="1" applyFont="1" applyFill="1" applyBorder="1" applyAlignment="1">
      <alignment horizontal="center" vertical="center" wrapText="1"/>
    </xf>
    <xf numFmtId="0" fontId="3" fillId="0" borderId="7" xfId="0" applyFont="1" applyBorder="1" applyAlignment="1">
      <alignment vertical="top" wrapText="1"/>
    </xf>
    <xf numFmtId="0" fontId="10" fillId="0" borderId="0" xfId="0" applyFont="1" applyBorder="1" applyAlignment="1">
      <alignment vertical="top" wrapText="1"/>
    </xf>
    <xf numFmtId="164" fontId="2" fillId="0" borderId="38" xfId="0" applyNumberFormat="1" applyFont="1" applyFill="1" applyBorder="1" applyAlignment="1">
      <alignment horizontal="center" vertical="center"/>
    </xf>
    <xf numFmtId="164" fontId="10" fillId="9" borderId="0" xfId="0" applyNumberFormat="1" applyFont="1" applyFill="1" applyBorder="1" applyAlignment="1">
      <alignment vertical="top" wrapText="1"/>
    </xf>
    <xf numFmtId="0" fontId="10" fillId="0" borderId="7" xfId="0" applyFont="1" applyFill="1" applyBorder="1" applyAlignment="1">
      <alignment horizontal="center" vertical="top" wrapText="1"/>
    </xf>
    <xf numFmtId="0" fontId="18" fillId="0" borderId="2" xfId="0" applyFont="1" applyFill="1" applyBorder="1" applyAlignment="1">
      <alignment vertical="top" wrapText="1"/>
    </xf>
    <xf numFmtId="0" fontId="19" fillId="0" borderId="2" xfId="0"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1" xfId="0" applyNumberFormat="1" applyFont="1" applyFill="1" applyBorder="1" applyAlignment="1">
      <alignment horizontal="center" vertical="center"/>
    </xf>
    <xf numFmtId="164" fontId="4" fillId="4" borderId="1" xfId="0" applyNumberFormat="1" applyFont="1" applyFill="1" applyBorder="1" applyAlignment="1">
      <alignment horizontal="center" vertical="top"/>
    </xf>
    <xf numFmtId="164" fontId="25" fillId="0" borderId="0" xfId="0" applyNumberFormat="1" applyFont="1" applyAlignment="1">
      <alignment vertical="center"/>
    </xf>
    <xf numFmtId="164" fontId="2" fillId="12" borderId="21" xfId="0" applyNumberFormat="1" applyFont="1" applyFill="1" applyBorder="1" applyAlignment="1">
      <alignment horizontal="center" vertical="center" wrapText="1"/>
    </xf>
    <xf numFmtId="164" fontId="2" fillId="16" borderId="2" xfId="0" applyNumberFormat="1" applyFont="1" applyFill="1" applyBorder="1" applyAlignment="1">
      <alignment horizontal="center" vertical="center" wrapText="1"/>
    </xf>
    <xf numFmtId="0" fontId="3" fillId="9" borderId="7" xfId="0" applyFont="1" applyFill="1" applyBorder="1" applyAlignment="1">
      <alignment horizontal="left" vertical="top" wrapText="1"/>
    </xf>
    <xf numFmtId="164" fontId="2" fillId="16" borderId="28" xfId="0" applyNumberFormat="1" applyFont="1" applyFill="1" applyBorder="1" applyAlignment="1">
      <alignment horizontal="center" vertical="center"/>
    </xf>
    <xf numFmtId="14" fontId="3" fillId="0" borderId="0" xfId="0" applyNumberFormat="1" applyFont="1" applyAlignment="1">
      <alignment vertical="center"/>
    </xf>
    <xf numFmtId="164" fontId="37" fillId="16" borderId="2" xfId="0" applyNumberFormat="1" applyFont="1" applyFill="1" applyBorder="1" applyAlignment="1">
      <alignment horizontal="center" vertical="center" wrapText="1"/>
    </xf>
    <xf numFmtId="0" fontId="24" fillId="0" borderId="0" xfId="0" applyFont="1" applyBorder="1" applyAlignment="1">
      <alignment vertical="top" wrapText="1"/>
    </xf>
    <xf numFmtId="164" fontId="2" fillId="2" borderId="2" xfId="0" applyNumberFormat="1" applyFont="1" applyFill="1" applyBorder="1" applyAlignment="1">
      <alignment horizontal="center" vertical="center" wrapText="1"/>
    </xf>
    <xf numFmtId="0" fontId="41" fillId="0" borderId="0" xfId="0" applyFont="1" applyBorder="1" applyAlignment="1">
      <alignment vertical="top" wrapText="1"/>
    </xf>
    <xf numFmtId="49" fontId="40" fillId="0" borderId="1" xfId="0" applyNumberFormat="1" applyFont="1" applyFill="1" applyBorder="1" applyAlignment="1">
      <alignment horizontal="center" vertical="center"/>
    </xf>
    <xf numFmtId="49" fontId="40" fillId="0" borderId="51" xfId="0" applyNumberFormat="1" applyFont="1" applyFill="1" applyBorder="1" applyAlignment="1">
      <alignment horizontal="center" vertical="center"/>
    </xf>
    <xf numFmtId="164" fontId="39" fillId="16" borderId="1" xfId="0" applyNumberFormat="1" applyFont="1" applyFill="1" applyBorder="1" applyAlignment="1">
      <alignment horizontal="center" vertical="center"/>
    </xf>
    <xf numFmtId="164" fontId="10" fillId="0" borderId="0" xfId="0" applyNumberFormat="1" applyFont="1" applyBorder="1" applyAlignment="1">
      <alignment vertical="top" wrapText="1"/>
    </xf>
    <xf numFmtId="0" fontId="40" fillId="0" borderId="24" xfId="0" applyFont="1" applyBorder="1" applyAlignment="1">
      <alignment vertical="top" wrapText="1"/>
    </xf>
    <xf numFmtId="0" fontId="40" fillId="0" borderId="0" xfId="0" applyFont="1" applyBorder="1" applyAlignment="1">
      <alignment vertical="top" wrapText="1"/>
    </xf>
    <xf numFmtId="0" fontId="6" fillId="0" borderId="7" xfId="0" applyFont="1" applyFill="1" applyBorder="1" applyAlignment="1">
      <alignment horizontal="center" vertical="center" wrapText="1"/>
    </xf>
    <xf numFmtId="0" fontId="30" fillId="9" borderId="7" xfId="0" applyFont="1" applyFill="1" applyBorder="1" applyAlignment="1">
      <alignment horizontal="center" vertical="center" wrapText="1"/>
    </xf>
    <xf numFmtId="164" fontId="3" fillId="12" borderId="7"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xf>
    <xf numFmtId="1" fontId="10" fillId="0" borderId="7" xfId="0" applyNumberFormat="1" applyFont="1" applyFill="1" applyBorder="1" applyAlignment="1">
      <alignment horizontal="center" vertical="center" wrapText="1"/>
    </xf>
    <xf numFmtId="0" fontId="7" fillId="9" borderId="24" xfId="0" applyFont="1" applyFill="1" applyBorder="1" applyAlignment="1">
      <alignment vertical="top"/>
    </xf>
    <xf numFmtId="164" fontId="2" fillId="16" borderId="3" xfId="0" applyNumberFormat="1" applyFont="1" applyFill="1" applyBorder="1" applyAlignment="1">
      <alignment horizontal="center" vertical="center" wrapText="1"/>
    </xf>
    <xf numFmtId="49" fontId="2" fillId="0" borderId="1" xfId="0" applyNumberFormat="1" applyFont="1" applyBorder="1" applyAlignment="1">
      <alignment horizontal="center" vertical="top" wrapText="1"/>
    </xf>
    <xf numFmtId="164" fontId="2" fillId="9" borderId="2" xfId="0" applyNumberFormat="1" applyFont="1" applyFill="1" applyBorder="1" applyAlignment="1">
      <alignment horizontal="center" vertical="top"/>
    </xf>
    <xf numFmtId="164" fontId="2" fillId="9" borderId="3" xfId="0" applyNumberFormat="1" applyFont="1" applyFill="1" applyBorder="1" applyAlignment="1">
      <alignment horizontal="center" vertical="top"/>
    </xf>
    <xf numFmtId="164" fontId="2" fillId="12" borderId="2" xfId="0" applyNumberFormat="1" applyFont="1" applyFill="1" applyBorder="1" applyAlignment="1">
      <alignment horizontal="center" vertical="top"/>
    </xf>
    <xf numFmtId="164" fontId="2" fillId="12" borderId="3" xfId="0" applyNumberFormat="1" applyFont="1" applyFill="1" applyBorder="1" applyAlignment="1">
      <alignment horizontal="center" vertical="top"/>
    </xf>
    <xf numFmtId="0" fontId="2" fillId="0" borderId="2"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42" xfId="0" applyFont="1" applyFill="1" applyBorder="1" applyAlignment="1">
      <alignment horizontal="left" vertical="top" wrapText="1"/>
    </xf>
    <xf numFmtId="49" fontId="3" fillId="0" borderId="7" xfId="0" applyNumberFormat="1" applyFont="1" applyFill="1" applyBorder="1" applyAlignment="1">
      <alignment horizontal="center" vertical="center" wrapText="1"/>
    </xf>
    <xf numFmtId="0" fontId="2" fillId="3" borderId="7" xfId="0" applyFont="1" applyFill="1" applyBorder="1" applyAlignment="1">
      <alignment horizontal="center" vertical="top" wrapText="1"/>
    </xf>
    <xf numFmtId="0" fontId="2" fillId="10" borderId="41" xfId="0" applyFont="1" applyFill="1" applyBorder="1" applyAlignment="1">
      <alignment horizontal="center" vertical="top" wrapText="1"/>
    </xf>
    <xf numFmtId="0" fontId="2" fillId="10" borderId="13" xfId="0" applyFont="1" applyFill="1" applyBorder="1" applyAlignment="1">
      <alignment horizontal="center" vertical="top" wrapText="1"/>
    </xf>
    <xf numFmtId="0" fontId="2" fillId="10" borderId="61" xfId="0" applyFont="1" applyFill="1" applyBorder="1" applyAlignment="1">
      <alignment horizontal="center" vertical="top" wrapText="1"/>
    </xf>
    <xf numFmtId="49" fontId="2" fillId="0" borderId="1" xfId="0" applyNumberFormat="1" applyFont="1" applyBorder="1" applyAlignment="1">
      <alignment horizontal="center" vertical="top"/>
    </xf>
    <xf numFmtId="49" fontId="2" fillId="0" borderId="5" xfId="0" applyNumberFormat="1" applyFont="1" applyBorder="1" applyAlignment="1">
      <alignment horizontal="center" vertical="top" wrapText="1"/>
    </xf>
    <xf numFmtId="0" fontId="2" fillId="2" borderId="1" xfId="0" applyFont="1" applyFill="1" applyBorder="1" applyAlignment="1">
      <alignment horizontal="left" vertical="top" wrapText="1"/>
    </xf>
    <xf numFmtId="49" fontId="4" fillId="4" borderId="5" xfId="0" applyNumberFormat="1" applyFont="1" applyFill="1" applyBorder="1" applyAlignment="1">
      <alignment horizontal="right" vertical="top"/>
    </xf>
    <xf numFmtId="49" fontId="4" fillId="4" borderId="20" xfId="0" applyNumberFormat="1" applyFont="1" applyFill="1" applyBorder="1" applyAlignment="1">
      <alignment horizontal="right" vertical="top"/>
    </xf>
    <xf numFmtId="49" fontId="4" fillId="4" borderId="6" xfId="0" applyNumberFormat="1" applyFont="1" applyFill="1" applyBorder="1" applyAlignment="1">
      <alignment horizontal="right" vertical="top"/>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60" xfId="0" applyFont="1" applyFill="1" applyBorder="1" applyAlignment="1">
      <alignment horizontal="center" vertical="top" wrapText="1"/>
    </xf>
    <xf numFmtId="0" fontId="3" fillId="0" borderId="7" xfId="0" applyFont="1" applyFill="1" applyBorder="1" applyAlignment="1">
      <alignment horizontal="center" vertical="top" wrapText="1"/>
    </xf>
    <xf numFmtId="164" fontId="4" fillId="5" borderId="1" xfId="0" applyNumberFormat="1" applyFont="1" applyFill="1" applyBorder="1" applyAlignment="1">
      <alignment horizontal="center" vertical="top"/>
    </xf>
    <xf numFmtId="164" fontId="4" fillId="5" borderId="51" xfId="0" applyNumberFormat="1" applyFont="1" applyFill="1" applyBorder="1" applyAlignment="1">
      <alignment horizontal="center" vertical="top"/>
    </xf>
    <xf numFmtId="0" fontId="4" fillId="4" borderId="5"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52" xfId="0" applyFont="1" applyFill="1" applyBorder="1" applyAlignment="1">
      <alignment horizontal="left" vertical="top" wrapText="1"/>
    </xf>
    <xf numFmtId="49" fontId="4" fillId="5" borderId="26" xfId="0" applyNumberFormat="1" applyFont="1" applyFill="1" applyBorder="1" applyAlignment="1">
      <alignment horizontal="right" vertical="top"/>
    </xf>
    <xf numFmtId="49" fontId="4" fillId="5" borderId="10" xfId="0" applyNumberFormat="1" applyFont="1" applyFill="1" applyBorder="1" applyAlignment="1">
      <alignment horizontal="right" vertical="top"/>
    </xf>
    <xf numFmtId="49" fontId="4" fillId="5" borderId="6" xfId="0" applyNumberFormat="1" applyFont="1" applyFill="1" applyBorder="1" applyAlignment="1">
      <alignment horizontal="right" vertical="top"/>
    </xf>
    <xf numFmtId="49" fontId="4" fillId="0" borderId="31" xfId="0" applyNumberFormat="1" applyFont="1" applyBorder="1" applyAlignment="1">
      <alignment horizontal="center" vertical="top"/>
    </xf>
    <xf numFmtId="49" fontId="4" fillId="0" borderId="32" xfId="0" applyNumberFormat="1" applyFont="1" applyBorder="1" applyAlignment="1">
      <alignment horizontal="center" vertical="top"/>
    </xf>
    <xf numFmtId="49" fontId="4" fillId="0" borderId="33" xfId="0" applyNumberFormat="1" applyFont="1" applyBorder="1" applyAlignment="1">
      <alignment horizontal="center" vertical="top"/>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49" fontId="4" fillId="4" borderId="23" xfId="0" applyNumberFormat="1" applyFont="1" applyFill="1" applyBorder="1" applyAlignment="1">
      <alignment horizontal="center" vertical="top"/>
    </xf>
    <xf numFmtId="49" fontId="4" fillId="4" borderId="24" xfId="0" applyNumberFormat="1" applyFont="1" applyFill="1" applyBorder="1" applyAlignment="1">
      <alignment horizontal="center" vertical="top"/>
    </xf>
    <xf numFmtId="49" fontId="4" fillId="4" borderId="25" xfId="0" applyNumberFormat="1"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49" fontId="4" fillId="4" borderId="10" xfId="0" applyNumberFormat="1" applyFont="1" applyFill="1" applyBorder="1" applyAlignment="1">
      <alignment horizontal="right" vertical="top"/>
    </xf>
    <xf numFmtId="0" fontId="3" fillId="3" borderId="2" xfId="0" applyFont="1" applyFill="1" applyBorder="1" applyAlignment="1">
      <alignment vertical="top" wrapText="1"/>
    </xf>
    <xf numFmtId="0" fontId="3" fillId="3" borderId="31" xfId="0" applyFont="1" applyFill="1" applyBorder="1" applyAlignment="1">
      <alignment vertical="top" wrapText="1"/>
    </xf>
    <xf numFmtId="49" fontId="4" fillId="4" borderId="7" xfId="0" applyNumberFormat="1" applyFont="1" applyFill="1" applyBorder="1" applyAlignment="1">
      <alignment horizontal="left" vertical="top"/>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30" fillId="9" borderId="9" xfId="0" applyFont="1" applyFill="1" applyBorder="1" applyAlignment="1">
      <alignment horizontal="center" vertical="center" wrapText="1"/>
    </xf>
    <xf numFmtId="0" fontId="30" fillId="9" borderId="15" xfId="0" applyFont="1" applyFill="1" applyBorder="1" applyAlignment="1">
      <alignment horizontal="center" vertical="center" wrapText="1"/>
    </xf>
    <xf numFmtId="0" fontId="30" fillId="9" borderId="8" xfId="0" applyFont="1" applyFill="1" applyBorder="1" applyAlignment="1">
      <alignment horizontal="center" vertical="center" wrapText="1"/>
    </xf>
    <xf numFmtId="164" fontId="3" fillId="12" borderId="9" xfId="0" applyNumberFormat="1" applyFont="1" applyFill="1" applyBorder="1" applyAlignment="1">
      <alignment horizontal="center" vertical="center" wrapText="1"/>
    </xf>
    <xf numFmtId="164" fontId="3" fillId="12" borderId="15" xfId="0" applyNumberFormat="1" applyFont="1" applyFill="1" applyBorder="1" applyAlignment="1">
      <alignment horizontal="center" vertical="center" wrapText="1"/>
    </xf>
    <xf numFmtId="164" fontId="3" fillId="12" borderId="8"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64" fontId="3" fillId="0" borderId="15"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10" fillId="0" borderId="0" xfId="0" applyFont="1" applyBorder="1" applyAlignment="1">
      <alignment horizontal="left" vertical="top" wrapText="1"/>
    </xf>
    <xf numFmtId="49" fontId="11" fillId="0" borderId="1" xfId="0" applyNumberFormat="1" applyFont="1" applyBorder="1" applyAlignment="1">
      <alignment horizontal="center" vertical="top" wrapText="1"/>
    </xf>
    <xf numFmtId="0" fontId="10" fillId="0" borderId="0" xfId="0" applyFont="1" applyBorder="1" applyAlignment="1">
      <alignment horizontal="left" vertical="top"/>
    </xf>
    <xf numFmtId="49" fontId="2" fillId="9" borderId="5" xfId="0" applyNumberFormat="1" applyFont="1" applyFill="1" applyBorder="1" applyAlignment="1">
      <alignment horizontal="center" vertical="center" textRotation="89" wrapText="1"/>
    </xf>
    <xf numFmtId="49" fontId="12" fillId="0" borderId="1" xfId="0" applyNumberFormat="1" applyFont="1" applyFill="1" applyBorder="1" applyAlignment="1">
      <alignment horizontal="center" vertical="top"/>
    </xf>
    <xf numFmtId="49" fontId="4" fillId="4" borderId="1" xfId="0" applyNumberFormat="1" applyFont="1" applyFill="1" applyBorder="1" applyAlignment="1">
      <alignment horizontal="center" vertical="top" wrapText="1"/>
    </xf>
    <xf numFmtId="49" fontId="4" fillId="4" borderId="51" xfId="0" applyNumberFormat="1" applyFont="1" applyFill="1" applyBorder="1" applyAlignment="1">
      <alignment horizontal="center" vertical="top" wrapText="1"/>
    </xf>
    <xf numFmtId="49" fontId="3" fillId="0" borderId="0" xfId="0" applyNumberFormat="1" applyFont="1" applyFill="1" applyBorder="1" applyAlignment="1">
      <alignment horizontal="center" vertical="center" wrapText="1"/>
    </xf>
    <xf numFmtId="49" fontId="4" fillId="0" borderId="1" xfId="0" applyNumberFormat="1" applyFont="1" applyBorder="1" applyAlignment="1">
      <alignment horizontal="center" vertical="top"/>
    </xf>
    <xf numFmtId="0" fontId="2" fillId="0" borderId="1" xfId="0" applyFont="1" applyFill="1" applyBorder="1" applyAlignment="1">
      <alignment horizontal="left" vertical="top" wrapText="1"/>
    </xf>
    <xf numFmtId="0" fontId="24" fillId="0" borderId="24" xfId="0" applyFont="1" applyBorder="1" applyAlignment="1">
      <alignment horizontal="left" vertical="top" wrapText="1"/>
    </xf>
    <xf numFmtId="0" fontId="24" fillId="0" borderId="0" xfId="0" applyFont="1" applyBorder="1" applyAlignment="1">
      <alignment horizontal="left" vertical="top" wrapText="1"/>
    </xf>
    <xf numFmtId="164" fontId="24" fillId="0" borderId="24" xfId="0" applyNumberFormat="1" applyFont="1" applyBorder="1" applyAlignment="1">
      <alignment horizontal="left" vertical="top" wrapText="1"/>
    </xf>
    <xf numFmtId="164" fontId="40" fillId="0" borderId="0" xfId="0" applyNumberFormat="1" applyFont="1" applyBorder="1" applyAlignment="1">
      <alignment horizontal="left" vertical="top" wrapText="1"/>
    </xf>
    <xf numFmtId="164" fontId="40" fillId="0" borderId="24" xfId="0" applyNumberFormat="1" applyFont="1" applyBorder="1" applyAlignment="1">
      <alignment horizontal="left" vertical="top" wrapText="1"/>
    </xf>
    <xf numFmtId="0" fontId="10" fillId="0" borderId="24" xfId="0" applyFont="1" applyBorder="1" applyAlignment="1">
      <alignment horizontal="left" vertical="top" wrapText="1"/>
    </xf>
    <xf numFmtId="0" fontId="40" fillId="0" borderId="24" xfId="0" applyFont="1" applyBorder="1" applyAlignment="1">
      <alignment horizontal="left" vertical="top"/>
    </xf>
    <xf numFmtId="0" fontId="42" fillId="0" borderId="0" xfId="0" applyFont="1" applyBorder="1" applyAlignment="1">
      <alignment horizontal="left" vertical="top"/>
    </xf>
    <xf numFmtId="0" fontId="24" fillId="0" borderId="24" xfId="0" applyFont="1" applyBorder="1" applyAlignment="1">
      <alignment horizontal="center" vertical="top"/>
    </xf>
    <xf numFmtId="0" fontId="24" fillId="0" borderId="0" xfId="0" applyFont="1" applyBorder="1" applyAlignment="1">
      <alignment horizontal="center" vertical="top"/>
    </xf>
    <xf numFmtId="49" fontId="4" fillId="4" borderId="5" xfId="0" applyNumberFormat="1" applyFont="1" applyFill="1" applyBorder="1" applyAlignment="1">
      <alignment horizontal="left" vertical="top"/>
    </xf>
    <xf numFmtId="49" fontId="4" fillId="4" borderId="10" xfId="0" applyNumberFormat="1" applyFont="1" applyFill="1" applyBorder="1" applyAlignment="1">
      <alignment horizontal="left" vertical="top"/>
    </xf>
    <xf numFmtId="49" fontId="4" fillId="4" borderId="52" xfId="0" applyNumberFormat="1" applyFont="1" applyFill="1" applyBorder="1" applyAlignment="1">
      <alignment horizontal="left" vertical="top"/>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15" borderId="2" xfId="0" applyFont="1" applyFill="1" applyBorder="1" applyAlignment="1">
      <alignment horizontal="center" vertical="center"/>
    </xf>
    <xf numFmtId="0" fontId="10" fillId="15" borderId="3" xfId="0" applyFont="1" applyFill="1" applyBorder="1" applyAlignment="1">
      <alignment horizontal="center" vertical="center"/>
    </xf>
    <xf numFmtId="0" fontId="10" fillId="3" borderId="2" xfId="0" applyFont="1" applyFill="1" applyBorder="1" applyAlignment="1">
      <alignment horizontal="center" vertical="top" wrapText="1"/>
    </xf>
    <xf numFmtId="0" fontId="10" fillId="3" borderId="31" xfId="0" applyFont="1" applyFill="1" applyBorder="1" applyAlignment="1">
      <alignment horizontal="center" vertical="top" wrapText="1"/>
    </xf>
    <xf numFmtId="0" fontId="3" fillId="0" borderId="7" xfId="0" applyFont="1" applyBorder="1" applyAlignment="1">
      <alignment horizontal="center" vertical="center" wrapText="1"/>
    </xf>
    <xf numFmtId="49" fontId="2" fillId="9" borderId="1" xfId="0" applyNumberFormat="1" applyFont="1" applyFill="1" applyBorder="1" applyAlignment="1">
      <alignment horizontal="center" vertical="center" textRotation="90" wrapText="1"/>
    </xf>
    <xf numFmtId="0" fontId="2" fillId="3" borderId="3" xfId="0" applyFont="1" applyFill="1" applyBorder="1" applyAlignment="1">
      <alignment horizontal="center" vertical="top" wrapText="1"/>
    </xf>
    <xf numFmtId="0" fontId="2" fillId="3" borderId="33" xfId="0" applyFont="1" applyFill="1" applyBorder="1" applyAlignment="1">
      <alignment horizontal="center" vertical="top" wrapText="1"/>
    </xf>
    <xf numFmtId="164" fontId="2" fillId="0" borderId="4" xfId="0" applyNumberFormat="1" applyFont="1" applyBorder="1" applyAlignment="1">
      <alignment horizontal="center" vertical="center" wrapText="1"/>
    </xf>
    <xf numFmtId="164" fontId="2" fillId="0" borderId="2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10" fillId="0" borderId="7" xfId="0" applyFont="1" applyBorder="1" applyAlignment="1">
      <alignment horizontal="left" vertical="center" wrapText="1"/>
    </xf>
    <xf numFmtId="164" fontId="2" fillId="11" borderId="2" xfId="0" applyNumberFormat="1" applyFont="1" applyFill="1" applyBorder="1" applyAlignment="1">
      <alignment horizontal="center" vertical="center"/>
    </xf>
    <xf numFmtId="164" fontId="2" fillId="11" borderId="3" xfId="0" applyNumberFormat="1" applyFont="1" applyFill="1" applyBorder="1" applyAlignment="1">
      <alignment horizontal="center" vertical="center"/>
    </xf>
    <xf numFmtId="164" fontId="39" fillId="12" borderId="2" xfId="0" applyNumberFormat="1" applyFont="1" applyFill="1" applyBorder="1" applyAlignment="1">
      <alignment horizontal="center" vertical="center"/>
    </xf>
    <xf numFmtId="164" fontId="39" fillId="12" borderId="3" xfId="0" applyNumberFormat="1" applyFont="1" applyFill="1" applyBorder="1" applyAlignment="1">
      <alignment horizontal="center" vertical="center"/>
    </xf>
    <xf numFmtId="0" fontId="10" fillId="15" borderId="31" xfId="0" applyFont="1" applyFill="1" applyBorder="1" applyAlignment="1">
      <alignment horizontal="center" vertical="center" wrapText="1"/>
    </xf>
    <xf numFmtId="0" fontId="10" fillId="15" borderId="33" xfId="0" applyFont="1" applyFill="1" applyBorder="1" applyAlignment="1">
      <alignment horizontal="center" vertical="center" wrapText="1"/>
    </xf>
    <xf numFmtId="0" fontId="10" fillId="15" borderId="2" xfId="0" applyFont="1" applyFill="1" applyBorder="1" applyAlignment="1">
      <alignment horizontal="center" vertical="center" wrapText="1"/>
    </xf>
    <xf numFmtId="0" fontId="10" fillId="15" borderId="3" xfId="0" applyFont="1" applyFill="1" applyBorder="1" applyAlignment="1">
      <alignment horizontal="center" vertical="center" wrapText="1"/>
    </xf>
    <xf numFmtId="164" fontId="4" fillId="0" borderId="9"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4" borderId="1"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0" borderId="22" xfId="0" applyFont="1" applyFill="1" applyBorder="1" applyAlignment="1">
      <alignment horizontal="center" vertical="top" wrapText="1"/>
    </xf>
    <xf numFmtId="0" fontId="4" fillId="3" borderId="1" xfId="0" applyFont="1" applyFill="1" applyBorder="1" applyAlignment="1">
      <alignment horizontal="left" vertical="top" wrapText="1"/>
    </xf>
    <xf numFmtId="0" fontId="4" fillId="3" borderId="51" xfId="0" applyFont="1" applyFill="1" applyBorder="1" applyAlignment="1">
      <alignment horizontal="left" vertical="top" wrapText="1"/>
    </xf>
    <xf numFmtId="0" fontId="2" fillId="0" borderId="2" xfId="0" applyFont="1" applyBorder="1" applyAlignment="1">
      <alignment horizontal="center" vertical="center"/>
    </xf>
    <xf numFmtId="0" fontId="2" fillId="0" borderId="21" xfId="0" applyFont="1" applyBorder="1" applyAlignment="1">
      <alignment horizontal="center" vertical="center"/>
    </xf>
    <xf numFmtId="0" fontId="2" fillId="0" borderId="3" xfId="0" applyFont="1" applyBorder="1" applyAlignment="1">
      <alignment horizontal="center" vertical="center"/>
    </xf>
    <xf numFmtId="0" fontId="10" fillId="0" borderId="0" xfId="0" applyFont="1" applyBorder="1" applyAlignment="1">
      <alignment horizontal="center" vertical="top" wrapText="1"/>
    </xf>
    <xf numFmtId="0" fontId="19" fillId="0" borderId="1" xfId="0" applyFont="1" applyBorder="1" applyAlignment="1">
      <alignment horizontal="center" vertical="center"/>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41" fillId="0" borderId="24" xfId="0" applyFont="1" applyFill="1" applyBorder="1" applyAlignment="1">
      <alignment horizontal="center" vertical="top" wrapText="1"/>
    </xf>
    <xf numFmtId="0" fontId="41" fillId="0" borderId="0"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3" borderId="51" xfId="0"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0" fontId="2" fillId="9" borderId="1" xfId="0" applyFont="1" applyFill="1" applyBorder="1" applyAlignment="1">
      <alignment horizontal="left" vertical="top" wrapText="1"/>
    </xf>
    <xf numFmtId="49" fontId="3" fillId="0" borderId="31" xfId="0" applyNumberFormat="1" applyFont="1" applyFill="1" applyBorder="1" applyAlignment="1">
      <alignment horizontal="center" vertical="center" wrapText="1"/>
    </xf>
    <xf numFmtId="49" fontId="3" fillId="0" borderId="33" xfId="0" applyNumberFormat="1" applyFont="1" applyFill="1" applyBorder="1" applyAlignment="1">
      <alignment horizontal="center" vertical="center" wrapText="1"/>
    </xf>
    <xf numFmtId="14" fontId="3" fillId="0" borderId="0" xfId="0" applyNumberFormat="1" applyFont="1" applyBorder="1" applyAlignment="1">
      <alignment horizontal="center" vertical="top"/>
    </xf>
    <xf numFmtId="0" fontId="10" fillId="0" borderId="7" xfId="0" applyFont="1" applyFill="1" applyBorder="1" applyAlignment="1">
      <alignment horizontal="center" vertical="top" wrapText="1"/>
    </xf>
    <xf numFmtId="0" fontId="3" fillId="0" borderId="38"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5" xfId="0" applyFont="1" applyFill="1" applyBorder="1" applyAlignment="1">
      <alignment horizontal="center" vertical="top" wrapText="1"/>
    </xf>
    <xf numFmtId="164" fontId="22" fillId="16" borderId="2" xfId="0" applyNumberFormat="1" applyFont="1" applyFill="1" applyBorder="1" applyAlignment="1">
      <alignment horizontal="center" vertical="center"/>
    </xf>
    <xf numFmtId="164" fontId="22" fillId="16" borderId="3" xfId="0" applyNumberFormat="1" applyFont="1" applyFill="1" applyBorder="1" applyAlignment="1">
      <alignment horizontal="center" vertical="center"/>
    </xf>
    <xf numFmtId="49" fontId="4" fillId="4" borderId="5" xfId="0" applyNumberFormat="1" applyFont="1" applyFill="1" applyBorder="1" applyAlignment="1">
      <alignment horizontal="left" vertical="top" wrapText="1"/>
    </xf>
    <xf numFmtId="49" fontId="4" fillId="4" borderId="10" xfId="0" applyNumberFormat="1" applyFont="1" applyFill="1" applyBorder="1" applyAlignment="1">
      <alignment horizontal="left" vertical="top" wrapText="1"/>
    </xf>
    <xf numFmtId="49" fontId="4" fillId="4" borderId="52" xfId="0" applyNumberFormat="1" applyFont="1" applyFill="1" applyBorder="1" applyAlignment="1">
      <alignment horizontal="left" vertical="top" wrapText="1"/>
    </xf>
    <xf numFmtId="0" fontId="28" fillId="0" borderId="2" xfId="0" applyFont="1" applyFill="1" applyBorder="1" applyAlignment="1">
      <alignment horizontal="center" vertical="top" wrapText="1"/>
    </xf>
    <xf numFmtId="0" fontId="28" fillId="0" borderId="3" xfId="0" applyFont="1" applyFill="1" applyBorder="1" applyAlignment="1">
      <alignment horizontal="center" vertical="top" wrapText="1"/>
    </xf>
    <xf numFmtId="0" fontId="2" fillId="3" borderId="2" xfId="0" applyFont="1" applyFill="1" applyBorder="1" applyAlignment="1">
      <alignment horizontal="left" vertical="top" wrapText="1"/>
    </xf>
    <xf numFmtId="0" fontId="2" fillId="3" borderId="31" xfId="0" applyFont="1" applyFill="1" applyBorder="1" applyAlignment="1">
      <alignment horizontal="left" vertical="top" wrapText="1"/>
    </xf>
    <xf numFmtId="49" fontId="4" fillId="0" borderId="7" xfId="0" applyNumberFormat="1" applyFont="1" applyBorder="1" applyAlignment="1">
      <alignment horizontal="center" vertical="top"/>
    </xf>
    <xf numFmtId="0" fontId="11" fillId="0" borderId="1" xfId="0" applyFont="1" applyFill="1" applyBorder="1" applyAlignment="1">
      <alignment horizontal="left" vertical="top" wrapText="1"/>
    </xf>
    <xf numFmtId="0" fontId="22" fillId="0" borderId="28"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0" xfId="0" applyFont="1" applyFill="1" applyBorder="1" applyAlignment="1">
      <alignment horizontal="center" vertical="top" wrapText="1"/>
    </xf>
    <xf numFmtId="0" fontId="2" fillId="3" borderId="50" xfId="0" applyFont="1" applyFill="1" applyBorder="1" applyAlignment="1">
      <alignment horizontal="center" vertical="top" wrapText="1"/>
    </xf>
    <xf numFmtId="0" fontId="22" fillId="0" borderId="2"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 xfId="0" applyFont="1" applyBorder="1" applyAlignment="1">
      <alignment horizontal="center" vertical="center" wrapText="1"/>
    </xf>
    <xf numFmtId="49" fontId="4" fillId="8" borderId="5" xfId="0" applyNumberFormat="1" applyFont="1" applyFill="1" applyBorder="1" applyAlignment="1">
      <alignment horizontal="left" vertical="top" wrapText="1"/>
    </xf>
    <xf numFmtId="49" fontId="4" fillId="8" borderId="10" xfId="0" applyNumberFormat="1" applyFont="1" applyFill="1" applyBorder="1" applyAlignment="1">
      <alignment horizontal="left" vertical="top" wrapText="1"/>
    </xf>
    <xf numFmtId="49" fontId="4" fillId="8" borderId="52" xfId="0" applyNumberFormat="1" applyFont="1" applyFill="1" applyBorder="1" applyAlignment="1">
      <alignment horizontal="left" vertical="top" wrapText="1"/>
    </xf>
    <xf numFmtId="0" fontId="22" fillId="9" borderId="2" xfId="0" applyFont="1" applyFill="1" applyBorder="1" applyAlignment="1">
      <alignment horizontal="left" vertical="top" wrapText="1"/>
    </xf>
    <xf numFmtId="0" fontId="22" fillId="9" borderId="21" xfId="0" applyFont="1" applyFill="1" applyBorder="1" applyAlignment="1">
      <alignment horizontal="left" vertical="top" wrapText="1"/>
    </xf>
    <xf numFmtId="0" fontId="22" fillId="9" borderId="3" xfId="0" applyFont="1" applyFill="1" applyBorder="1" applyAlignment="1">
      <alignment horizontal="left" vertical="top" wrapText="1"/>
    </xf>
    <xf numFmtId="49" fontId="4" fillId="0" borderId="2" xfId="0" applyNumberFormat="1" applyFont="1" applyBorder="1" applyAlignment="1">
      <alignment horizontal="center" vertical="top"/>
    </xf>
    <xf numFmtId="49" fontId="4" fillId="0" borderId="21" xfId="0" applyNumberFormat="1" applyFont="1" applyBorder="1" applyAlignment="1">
      <alignment horizontal="center" vertical="top"/>
    </xf>
    <xf numFmtId="49" fontId="4" fillId="0" borderId="3" xfId="0" applyNumberFormat="1" applyFont="1" applyBorder="1" applyAlignment="1">
      <alignment horizontal="center" vertical="top"/>
    </xf>
    <xf numFmtId="0" fontId="3" fillId="0" borderId="1" xfId="0" applyFont="1" applyBorder="1" applyAlignment="1">
      <alignment horizontal="center" vertical="top" textRotation="90" wrapText="1"/>
    </xf>
    <xf numFmtId="0" fontId="3" fillId="0" borderId="2" xfId="0" applyFont="1" applyBorder="1" applyAlignment="1">
      <alignment horizontal="center" vertical="top" textRotation="90" wrapText="1"/>
    </xf>
    <xf numFmtId="0" fontId="3" fillId="0" borderId="21" xfId="0" applyFont="1" applyBorder="1" applyAlignment="1">
      <alignment horizontal="center" vertical="top" textRotation="90" wrapText="1"/>
    </xf>
    <xf numFmtId="0" fontId="3" fillId="0" borderId="3" xfId="0" applyFont="1" applyBorder="1" applyAlignment="1">
      <alignment horizontal="center" vertical="top" textRotation="90" wrapText="1"/>
    </xf>
    <xf numFmtId="0" fontId="4" fillId="3" borderId="3" xfId="0" applyFont="1" applyFill="1" applyBorder="1" applyAlignment="1">
      <alignment horizontal="center" vertical="top" wrapText="1"/>
    </xf>
    <xf numFmtId="0" fontId="4" fillId="3" borderId="33" xfId="0" applyFont="1" applyFill="1" applyBorder="1" applyAlignment="1">
      <alignment horizontal="center" vertical="top" wrapText="1"/>
    </xf>
    <xf numFmtId="49" fontId="4" fillId="6" borderId="7" xfId="0" applyNumberFormat="1" applyFont="1" applyFill="1" applyBorder="1" applyAlignment="1">
      <alignment horizontal="right" vertical="center"/>
    </xf>
    <xf numFmtId="2" fontId="4" fillId="6" borderId="7" xfId="0" applyNumberFormat="1" applyFont="1" applyFill="1" applyBorder="1" applyAlignment="1">
      <alignment horizontal="center" vertical="top"/>
    </xf>
    <xf numFmtId="0" fontId="1" fillId="14" borderId="10" xfId="0" applyFont="1" applyFill="1" applyBorder="1" applyAlignment="1">
      <alignment horizontal="center" vertical="top"/>
    </xf>
    <xf numFmtId="0" fontId="1" fillId="14" borderId="52" xfId="0" applyFont="1" applyFill="1" applyBorder="1" applyAlignment="1">
      <alignment horizontal="center" vertical="top"/>
    </xf>
    <xf numFmtId="49" fontId="4" fillId="5" borderId="9" xfId="0" applyNumberFormat="1" applyFont="1" applyFill="1" applyBorder="1" applyAlignment="1">
      <alignment horizontal="center" vertical="top"/>
    </xf>
    <xf numFmtId="49" fontId="4" fillId="5" borderId="15"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4" borderId="38" xfId="0" applyNumberFormat="1" applyFont="1" applyFill="1" applyBorder="1" applyAlignment="1">
      <alignment horizontal="right" vertical="top"/>
    </xf>
    <xf numFmtId="49" fontId="4" fillId="4" borderId="0" xfId="0" applyNumberFormat="1" applyFont="1" applyFill="1" applyBorder="1" applyAlignment="1">
      <alignment horizontal="right" vertical="top"/>
    </xf>
    <xf numFmtId="49" fontId="4" fillId="4" borderId="44" xfId="0" applyNumberFormat="1" applyFont="1" applyFill="1" applyBorder="1" applyAlignment="1">
      <alignment horizontal="right" vertical="top"/>
    </xf>
    <xf numFmtId="49" fontId="4" fillId="14" borderId="7" xfId="0" applyNumberFormat="1" applyFont="1" applyFill="1" applyBorder="1" applyAlignment="1">
      <alignment horizontal="center" vertical="top"/>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3" borderId="5"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52" xfId="0" applyFont="1" applyFill="1" applyBorder="1" applyAlignment="1">
      <alignment horizontal="center" vertical="top" wrapText="1"/>
    </xf>
    <xf numFmtId="0" fontId="3" fillId="0" borderId="31" xfId="0" applyFont="1" applyFill="1" applyBorder="1" applyAlignment="1">
      <alignment horizontal="center" vertical="top" wrapText="1"/>
    </xf>
    <xf numFmtId="0" fontId="3" fillId="0" borderId="33" xfId="0" applyFont="1" applyFill="1" applyBorder="1" applyAlignment="1">
      <alignment horizontal="center" vertical="top" wrapText="1"/>
    </xf>
    <xf numFmtId="0" fontId="10" fillId="0" borderId="2"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3" xfId="0" applyFont="1" applyFill="1" applyBorder="1" applyAlignment="1">
      <alignment horizontal="left" vertical="center" wrapText="1"/>
    </xf>
    <xf numFmtId="49" fontId="4" fillId="4" borderId="9"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18" borderId="9" xfId="0" applyNumberFormat="1" applyFont="1" applyFill="1" applyBorder="1" applyAlignment="1">
      <alignment horizontal="center" vertical="top"/>
    </xf>
    <xf numFmtId="49" fontId="4" fillId="18" borderId="8" xfId="0" applyNumberFormat="1" applyFont="1" applyFill="1" applyBorder="1" applyAlignment="1">
      <alignment horizontal="center" vertical="top"/>
    </xf>
    <xf numFmtId="49" fontId="2" fillId="18" borderId="9" xfId="0" applyNumberFormat="1" applyFont="1" applyFill="1" applyBorder="1" applyAlignment="1">
      <alignment horizontal="left" vertical="top" wrapText="1"/>
    </xf>
    <xf numFmtId="49" fontId="2" fillId="18" borderId="8" xfId="0" applyNumberFormat="1" applyFont="1" applyFill="1" applyBorder="1" applyAlignment="1">
      <alignment horizontal="left" vertical="top" wrapText="1"/>
    </xf>
    <xf numFmtId="49" fontId="2" fillId="0" borderId="9" xfId="0" applyNumberFormat="1" applyFont="1" applyFill="1" applyBorder="1" applyAlignment="1">
      <alignment horizontal="center" vertical="top"/>
    </xf>
    <xf numFmtId="49" fontId="2" fillId="0" borderId="8" xfId="0" applyNumberFormat="1" applyFont="1" applyFill="1" applyBorder="1" applyAlignment="1">
      <alignment horizontal="center" vertical="top"/>
    </xf>
    <xf numFmtId="49" fontId="4" fillId="0" borderId="3"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9" fontId="2" fillId="0" borderId="3" xfId="0" applyNumberFormat="1" applyFont="1" applyFill="1" applyBorder="1" applyAlignment="1">
      <alignment horizontal="center" vertical="top"/>
    </xf>
    <xf numFmtId="49" fontId="2" fillId="0" borderId="1" xfId="0" applyNumberFormat="1" applyFont="1" applyFill="1" applyBorder="1" applyAlignment="1">
      <alignment horizontal="center" vertical="top"/>
    </xf>
    <xf numFmtId="0" fontId="1" fillId="22" borderId="29" xfId="0" applyFont="1" applyFill="1" applyBorder="1" applyAlignment="1">
      <alignment horizontal="center" vertical="top" wrapText="1"/>
    </xf>
    <xf numFmtId="0" fontId="1" fillId="22" borderId="16" xfId="0" applyFont="1" applyFill="1" applyBorder="1" applyAlignment="1">
      <alignment horizontal="center" vertical="top" wrapText="1"/>
    </xf>
    <xf numFmtId="0" fontId="1" fillId="22" borderId="30" xfId="0" applyFont="1" applyFill="1" applyBorder="1" applyAlignment="1">
      <alignment horizontal="center" vertical="top" wrapText="1"/>
    </xf>
    <xf numFmtId="164" fontId="4" fillId="9" borderId="9" xfId="0" applyNumberFormat="1" applyFont="1" applyFill="1" applyBorder="1" applyAlignment="1">
      <alignment horizontal="center" vertical="center"/>
    </xf>
    <xf numFmtId="164" fontId="4" fillId="9" borderId="8" xfId="0" applyNumberFormat="1" applyFont="1" applyFill="1" applyBorder="1" applyAlignment="1">
      <alignment horizontal="center" vertical="center"/>
    </xf>
    <xf numFmtId="49" fontId="4" fillId="4" borderId="7" xfId="0" applyNumberFormat="1" applyFont="1" applyFill="1" applyBorder="1" applyAlignment="1">
      <alignment horizontal="right" vertical="top"/>
    </xf>
    <xf numFmtId="0" fontId="1" fillId="4" borderId="7" xfId="0" applyFont="1" applyFill="1" applyBorder="1" applyAlignment="1">
      <alignment horizontal="center" vertical="top" wrapText="1"/>
    </xf>
    <xf numFmtId="164" fontId="4" fillId="20" borderId="29" xfId="0" applyNumberFormat="1" applyFont="1" applyFill="1" applyBorder="1" applyAlignment="1">
      <alignment horizontal="center" vertical="top"/>
    </xf>
    <xf numFmtId="164" fontId="4" fillId="20" borderId="16" xfId="0" applyNumberFormat="1" applyFont="1" applyFill="1" applyBorder="1" applyAlignment="1">
      <alignment horizontal="center" vertical="top"/>
    </xf>
    <xf numFmtId="164" fontId="4" fillId="20" borderId="30" xfId="0" applyNumberFormat="1" applyFont="1" applyFill="1" applyBorder="1" applyAlignment="1">
      <alignment horizontal="center" vertical="top"/>
    </xf>
    <xf numFmtId="164" fontId="2" fillId="18" borderId="7" xfId="0" applyNumberFormat="1" applyFont="1" applyFill="1" applyBorder="1" applyAlignment="1">
      <alignment horizontal="center" vertical="top"/>
    </xf>
    <xf numFmtId="0" fontId="4" fillId="4" borderId="7" xfId="0" applyFont="1" applyFill="1" applyBorder="1" applyAlignment="1">
      <alignment horizontal="left" vertical="top" wrapText="1"/>
    </xf>
    <xf numFmtId="164" fontId="2" fillId="12" borderId="9" xfId="0" applyNumberFormat="1" applyFont="1" applyFill="1" applyBorder="1" applyAlignment="1">
      <alignment horizontal="center" vertical="center"/>
    </xf>
    <xf numFmtId="164" fontId="2" fillId="12" borderId="8"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49" fontId="4" fillId="9" borderId="9" xfId="0" applyNumberFormat="1" applyFont="1" applyFill="1" applyBorder="1" applyAlignment="1">
      <alignment horizontal="center" vertical="top"/>
    </xf>
    <xf numFmtId="49" fontId="4" fillId="9" borderId="15" xfId="0" applyNumberFormat="1" applyFont="1" applyFill="1" applyBorder="1" applyAlignment="1">
      <alignment horizontal="center" vertical="top"/>
    </xf>
    <xf numFmtId="49" fontId="4" fillId="9" borderId="8" xfId="0" applyNumberFormat="1" applyFont="1" applyFill="1" applyBorder="1" applyAlignment="1">
      <alignment horizontal="center" vertical="top"/>
    </xf>
    <xf numFmtId="0" fontId="4" fillId="9" borderId="9" xfId="0" applyFont="1" applyFill="1" applyBorder="1" applyAlignment="1">
      <alignment horizontal="center" vertical="center"/>
    </xf>
    <xf numFmtId="0" fontId="4" fillId="9" borderId="8" xfId="0" applyFont="1" applyFill="1" applyBorder="1" applyAlignment="1">
      <alignment horizontal="center" vertical="center"/>
    </xf>
    <xf numFmtId="164" fontId="2" fillId="12" borderId="15" xfId="0" applyNumberFormat="1" applyFont="1" applyFill="1" applyBorder="1" applyAlignment="1">
      <alignment horizontal="center" vertical="center"/>
    </xf>
    <xf numFmtId="164" fontId="2" fillId="9" borderId="9" xfId="0" applyNumberFormat="1" applyFont="1" applyFill="1" applyBorder="1" applyAlignment="1">
      <alignment horizontal="center" vertical="center"/>
    </xf>
    <xf numFmtId="164" fontId="2" fillId="9" borderId="15" xfId="0" applyNumberFormat="1" applyFont="1" applyFill="1" applyBorder="1" applyAlignment="1">
      <alignment horizontal="center" vertical="center"/>
    </xf>
    <xf numFmtId="164" fontId="2" fillId="9" borderId="8" xfId="0" applyNumberFormat="1" applyFont="1" applyFill="1" applyBorder="1" applyAlignment="1">
      <alignment horizontal="center" vertical="center"/>
    </xf>
    <xf numFmtId="164" fontId="2" fillId="0" borderId="2" xfId="0" applyNumberFormat="1" applyFont="1" applyFill="1" applyBorder="1" applyAlignment="1">
      <alignment horizontal="center" vertical="top"/>
    </xf>
    <xf numFmtId="164" fontId="2" fillId="0" borderId="3" xfId="0" applyNumberFormat="1" applyFont="1" applyFill="1" applyBorder="1" applyAlignment="1">
      <alignment horizontal="center" vertical="top"/>
    </xf>
    <xf numFmtId="164" fontId="2" fillId="0" borderId="4" xfId="0" applyNumberFormat="1" applyFont="1" applyFill="1" applyBorder="1" applyAlignment="1">
      <alignment horizontal="center" vertical="top"/>
    </xf>
    <xf numFmtId="164" fontId="2" fillId="0" borderId="22" xfId="0" applyNumberFormat="1" applyFont="1" applyFill="1" applyBorder="1" applyAlignment="1">
      <alignment horizontal="center" vertical="top"/>
    </xf>
    <xf numFmtId="0" fontId="4" fillId="0" borderId="18" xfId="0" applyFont="1" applyFill="1" applyBorder="1" applyAlignment="1">
      <alignment horizontal="center" vertical="top"/>
    </xf>
    <xf numFmtId="0" fontId="4" fillId="0" borderId="43" xfId="0" applyFont="1" applyFill="1" applyBorder="1" applyAlignment="1">
      <alignment horizontal="center" vertical="top"/>
    </xf>
    <xf numFmtId="2" fontId="4" fillId="14" borderId="1" xfId="0" applyNumberFormat="1" applyFont="1" applyFill="1" applyBorder="1" applyAlignment="1">
      <alignment horizontal="center" vertical="top"/>
    </xf>
    <xf numFmtId="2" fontId="4" fillId="14" borderId="51" xfId="0" applyNumberFormat="1" applyFont="1" applyFill="1" applyBorder="1" applyAlignment="1">
      <alignment horizontal="center" vertical="top"/>
    </xf>
    <xf numFmtId="0" fontId="2" fillId="3" borderId="1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1" xfId="0" applyFont="1" applyFill="1" applyBorder="1" applyAlignment="1">
      <alignment horizontal="center" vertical="top" wrapText="1"/>
    </xf>
    <xf numFmtId="164" fontId="4" fillId="0" borderId="2"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49" fontId="4" fillId="14" borderId="26" xfId="0" applyNumberFormat="1" applyFont="1" applyFill="1" applyBorder="1" applyAlignment="1">
      <alignment horizontal="right" vertical="top"/>
    </xf>
    <xf numFmtId="49" fontId="4" fillId="14" borderId="10" xfId="0" applyNumberFormat="1" applyFont="1" applyFill="1" applyBorder="1" applyAlignment="1">
      <alignment horizontal="right" vertical="top"/>
    </xf>
    <xf numFmtId="49" fontId="4" fillId="14" borderId="6" xfId="0" applyNumberFormat="1" applyFont="1" applyFill="1" applyBorder="1" applyAlignment="1">
      <alignment horizontal="right" vertical="top"/>
    </xf>
    <xf numFmtId="0" fontId="10" fillId="0" borderId="8" xfId="0" applyFont="1" applyFill="1" applyBorder="1" applyAlignment="1">
      <alignment horizontal="center" vertical="top" wrapText="1"/>
    </xf>
    <xf numFmtId="0" fontId="4" fillId="14" borderId="26" xfId="0" applyFont="1" applyFill="1" applyBorder="1" applyAlignment="1">
      <alignment horizontal="left" vertical="top" wrapText="1"/>
    </xf>
    <xf numFmtId="0" fontId="4" fillId="14" borderId="10" xfId="0" applyFont="1" applyFill="1" applyBorder="1" applyAlignment="1">
      <alignment horizontal="left" vertical="top"/>
    </xf>
    <xf numFmtId="0" fontId="4" fillId="14" borderId="52" xfId="0" applyFont="1" applyFill="1" applyBorder="1" applyAlignment="1">
      <alignment horizontal="left" vertical="top"/>
    </xf>
    <xf numFmtId="49" fontId="12" fillId="5" borderId="7" xfId="0" applyNumberFormat="1" applyFont="1" applyFill="1" applyBorder="1" applyAlignment="1">
      <alignment horizontal="center" vertical="top"/>
    </xf>
    <xf numFmtId="0" fontId="2" fillId="0" borderId="28" xfId="0" applyFont="1" applyFill="1" applyBorder="1" applyAlignment="1">
      <alignment horizontal="center" vertical="center"/>
    </xf>
    <xf numFmtId="0" fontId="2" fillId="0" borderId="21" xfId="0" applyFont="1" applyFill="1" applyBorder="1" applyAlignment="1">
      <alignment horizontal="center" vertical="center"/>
    </xf>
    <xf numFmtId="0" fontId="22" fillId="0" borderId="59"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9" fillId="2" borderId="28"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2" fillId="3" borderId="8" xfId="0" applyFont="1" applyFill="1" applyBorder="1" applyAlignment="1">
      <alignment horizontal="center" vertical="top" wrapText="1"/>
    </xf>
    <xf numFmtId="0" fontId="2" fillId="3" borderId="1" xfId="0" applyFont="1" applyFill="1" applyBorder="1" applyAlignment="1">
      <alignment horizontal="center" vertical="top" wrapText="1"/>
    </xf>
    <xf numFmtId="0" fontId="2" fillId="3" borderId="51" xfId="0" applyFont="1" applyFill="1" applyBorder="1" applyAlignment="1">
      <alignment horizontal="center" vertical="top" wrapText="1"/>
    </xf>
    <xf numFmtId="49" fontId="11" fillId="0" borderId="1" xfId="0" applyNumberFormat="1" applyFont="1" applyBorder="1" applyAlignment="1">
      <alignment horizontal="center" vertical="top"/>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2" fillId="0" borderId="3" xfId="0" applyNumberFormat="1" applyFont="1" applyBorder="1" applyAlignment="1">
      <alignment horizontal="center" vertical="top" wrapText="1"/>
    </xf>
    <xf numFmtId="49" fontId="4" fillId="4" borderId="10" xfId="0" applyNumberFormat="1" applyFont="1" applyFill="1" applyBorder="1" applyAlignment="1">
      <alignment horizontal="center" vertical="top"/>
    </xf>
    <xf numFmtId="49" fontId="4" fillId="4" borderId="18" xfId="0" applyNumberFormat="1" applyFont="1" applyFill="1" applyBorder="1" applyAlignment="1">
      <alignment horizontal="center" vertical="top"/>
    </xf>
    <xf numFmtId="49" fontId="4" fillId="4" borderId="27" xfId="0" applyNumberFormat="1" applyFont="1" applyFill="1" applyBorder="1" applyAlignment="1">
      <alignment horizontal="center" vertical="top"/>
    </xf>
    <xf numFmtId="49" fontId="4" fillId="4" borderId="19" xfId="0" applyNumberFormat="1" applyFont="1" applyFill="1" applyBorder="1" applyAlignment="1">
      <alignment horizontal="center" vertical="top"/>
    </xf>
    <xf numFmtId="0" fontId="3" fillId="0" borderId="1"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21"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49" fontId="23" fillId="4" borderId="5" xfId="0" applyNumberFormat="1" applyFont="1" applyFill="1" applyBorder="1" applyAlignment="1">
      <alignment horizontal="left" vertical="top" wrapText="1"/>
    </xf>
    <xf numFmtId="49" fontId="4" fillId="4" borderId="11" xfId="0" applyNumberFormat="1" applyFont="1" applyFill="1" applyBorder="1" applyAlignment="1">
      <alignment horizontal="left" vertical="top" wrapText="1"/>
    </xf>
    <xf numFmtId="49" fontId="4" fillId="4" borderId="53" xfId="0" applyNumberFormat="1" applyFont="1" applyFill="1" applyBorder="1" applyAlignment="1">
      <alignment horizontal="left" vertical="top" wrapText="1"/>
    </xf>
    <xf numFmtId="0" fontId="3" fillId="0" borderId="1" xfId="0" applyFont="1" applyBorder="1" applyAlignment="1">
      <alignment horizontal="center" vertical="center" textRotation="90" wrapText="1"/>
    </xf>
    <xf numFmtId="49" fontId="3" fillId="0" borderId="1" xfId="0" applyNumberFormat="1" applyFont="1" applyBorder="1" applyAlignment="1">
      <alignment horizontal="center" vertical="top"/>
    </xf>
    <xf numFmtId="49" fontId="3" fillId="0" borderId="5" xfId="0" applyNumberFormat="1" applyFont="1" applyBorder="1" applyAlignment="1">
      <alignment horizontal="center" vertical="top"/>
    </xf>
    <xf numFmtId="0" fontId="3" fillId="0" borderId="1" xfId="0" applyFont="1" applyBorder="1" applyAlignment="1">
      <alignment horizontal="center" vertical="center" textRotation="90"/>
    </xf>
    <xf numFmtId="49" fontId="3" fillId="0" borderId="51" xfId="0" applyNumberFormat="1" applyFont="1" applyBorder="1" applyAlignment="1">
      <alignment horizontal="center" vertical="top"/>
    </xf>
    <xf numFmtId="0" fontId="4" fillId="5" borderId="7" xfId="0" applyFont="1" applyFill="1" applyBorder="1" applyAlignment="1">
      <alignment vertical="top"/>
    </xf>
    <xf numFmtId="0" fontId="4" fillId="0" borderId="1" xfId="0" applyFont="1" applyBorder="1" applyAlignment="1">
      <alignment horizontal="center" vertical="top"/>
    </xf>
    <xf numFmtId="0" fontId="22" fillId="0" borderId="1" xfId="0" applyFont="1" applyBorder="1" applyAlignment="1">
      <alignment vertical="top" wrapText="1"/>
    </xf>
    <xf numFmtId="0" fontId="11" fillId="0" borderId="5" xfId="0" applyFont="1" applyBorder="1" applyAlignment="1">
      <alignment horizontal="center" vertical="top"/>
    </xf>
    <xf numFmtId="0" fontId="11" fillId="0" borderId="1" xfId="0" applyFont="1" applyBorder="1" applyAlignment="1">
      <alignment horizontal="center" vertical="top"/>
    </xf>
    <xf numFmtId="0" fontId="3" fillId="0" borderId="6" xfId="0" applyFont="1" applyBorder="1" applyAlignment="1">
      <alignment horizontal="center" vertical="top" textRotation="90" wrapText="1"/>
    </xf>
    <xf numFmtId="0" fontId="2" fillId="3" borderId="7" xfId="0" applyFont="1" applyFill="1" applyBorder="1" applyAlignment="1">
      <alignment horizontal="left" vertical="top" wrapText="1"/>
    </xf>
    <xf numFmtId="49" fontId="4" fillId="7" borderId="22" xfId="0" applyNumberFormat="1" applyFont="1" applyFill="1" applyBorder="1" applyAlignment="1">
      <alignment horizontal="left" vertical="top" wrapText="1"/>
    </xf>
    <xf numFmtId="49" fontId="4" fillId="7" borderId="20" xfId="0" applyNumberFormat="1" applyFont="1" applyFill="1" applyBorder="1" applyAlignment="1">
      <alignment horizontal="left" vertical="top" wrapText="1"/>
    </xf>
    <xf numFmtId="49" fontId="4" fillId="7" borderId="50" xfId="0" applyNumberFormat="1" applyFont="1" applyFill="1" applyBorder="1" applyAlignment="1">
      <alignment horizontal="left" vertical="top" wrapText="1"/>
    </xf>
    <xf numFmtId="0" fontId="11" fillId="0" borderId="4" xfId="0" applyFont="1" applyBorder="1" applyAlignment="1">
      <alignment horizontal="center" vertical="top"/>
    </xf>
    <xf numFmtId="0" fontId="11" fillId="0" borderId="38" xfId="0" applyFont="1" applyBorder="1" applyAlignment="1">
      <alignment horizontal="center" vertical="top"/>
    </xf>
    <xf numFmtId="0" fontId="11" fillId="0" borderId="22" xfId="0" applyFont="1" applyBorder="1" applyAlignment="1">
      <alignment horizontal="center" vertical="top"/>
    </xf>
    <xf numFmtId="49" fontId="4" fillId="14" borderId="9" xfId="0" applyNumberFormat="1" applyFont="1" applyFill="1" applyBorder="1" applyAlignment="1">
      <alignment horizontal="center" vertical="top"/>
    </xf>
    <xf numFmtId="49" fontId="4" fillId="14" borderId="15" xfId="0" applyNumberFormat="1" applyFont="1" applyFill="1" applyBorder="1" applyAlignment="1">
      <alignment horizontal="center" vertical="top"/>
    </xf>
    <xf numFmtId="49" fontId="4" fillId="14" borderId="8" xfId="0" applyNumberFormat="1" applyFont="1" applyFill="1" applyBorder="1" applyAlignment="1">
      <alignment horizontal="center" vertical="top"/>
    </xf>
    <xf numFmtId="49" fontId="11" fillId="0" borderId="2" xfId="0" applyNumberFormat="1" applyFont="1" applyBorder="1" applyAlignment="1">
      <alignment horizontal="center" vertical="top"/>
    </xf>
    <xf numFmtId="49" fontId="11" fillId="0" borderId="21" xfId="0" applyNumberFormat="1" applyFont="1" applyBorder="1" applyAlignment="1">
      <alignment horizontal="center" vertical="top"/>
    </xf>
    <xf numFmtId="49" fontId="11" fillId="0" borderId="3" xfId="0" applyNumberFormat="1" applyFont="1" applyBorder="1" applyAlignment="1">
      <alignment horizontal="center" vertical="top"/>
    </xf>
    <xf numFmtId="0" fontId="3" fillId="3" borderId="47" xfId="0" applyFont="1" applyFill="1" applyBorder="1" applyAlignment="1">
      <alignment horizontal="center" vertical="top" wrapText="1"/>
    </xf>
    <xf numFmtId="0" fontId="3" fillId="3" borderId="48" xfId="0" applyFont="1" applyFill="1" applyBorder="1" applyAlignment="1">
      <alignment horizontal="center" vertical="top" wrapText="1"/>
    </xf>
    <xf numFmtId="0" fontId="3" fillId="3" borderId="49" xfId="0" applyFont="1" applyFill="1" applyBorder="1" applyAlignment="1">
      <alignment horizontal="center" vertical="top" wrapText="1"/>
    </xf>
    <xf numFmtId="0" fontId="10" fillId="17" borderId="8" xfId="0" applyFont="1" applyFill="1" applyBorder="1" applyAlignment="1">
      <alignment horizontal="center" vertical="top" wrapText="1"/>
    </xf>
    <xf numFmtId="0" fontId="10" fillId="17" borderId="7" xfId="0" applyFont="1" applyFill="1" applyBorder="1" applyAlignment="1">
      <alignment horizontal="center" vertical="top" wrapText="1"/>
    </xf>
    <xf numFmtId="49" fontId="23" fillId="4" borderId="7" xfId="0" applyNumberFormat="1" applyFont="1" applyFill="1" applyBorder="1" applyAlignment="1">
      <alignment horizontal="right" vertical="top"/>
    </xf>
    <xf numFmtId="164" fontId="2" fillId="16" borderId="9" xfId="0" applyNumberFormat="1" applyFont="1" applyFill="1" applyBorder="1" applyAlignment="1">
      <alignment horizontal="center" vertical="center" wrapText="1"/>
    </xf>
    <xf numFmtId="164" fontId="2" fillId="16" borderId="15" xfId="0" applyNumberFormat="1" applyFont="1" applyFill="1" applyBorder="1" applyAlignment="1">
      <alignment horizontal="center" vertical="center" wrapText="1"/>
    </xf>
    <xf numFmtId="164" fontId="2" fillId="16" borderId="8" xfId="0" applyNumberFormat="1" applyFont="1" applyFill="1" applyBorder="1" applyAlignment="1">
      <alignment horizontal="center" vertical="center" wrapText="1"/>
    </xf>
    <xf numFmtId="0" fontId="2" fillId="9" borderId="7" xfId="0" applyFont="1" applyFill="1" applyBorder="1" applyAlignment="1">
      <alignment horizontal="left" vertical="top" wrapText="1"/>
    </xf>
    <xf numFmtId="49" fontId="2" fillId="0" borderId="7" xfId="0" applyNumberFormat="1" applyFont="1" applyBorder="1" applyAlignment="1">
      <alignment horizontal="center" vertical="top" wrapText="1"/>
    </xf>
    <xf numFmtId="0" fontId="2" fillId="0" borderId="7" xfId="0" applyFont="1" applyFill="1" applyBorder="1" applyAlignment="1">
      <alignment horizontal="left" vertical="top" wrapText="1"/>
    </xf>
    <xf numFmtId="49" fontId="2" fillId="0" borderId="7" xfId="0" applyNumberFormat="1" applyFont="1" applyBorder="1" applyAlignment="1">
      <alignment horizontal="center" vertical="center" textRotation="90"/>
    </xf>
    <xf numFmtId="164" fontId="4" fillId="3" borderId="7" xfId="0" applyNumberFormat="1" applyFont="1" applyFill="1" applyBorder="1" applyAlignment="1">
      <alignment horizontal="center" vertical="center"/>
    </xf>
    <xf numFmtId="164" fontId="2" fillId="16" borderId="2" xfId="0" applyNumberFormat="1" applyFont="1" applyFill="1" applyBorder="1" applyAlignment="1">
      <alignment horizontal="center" vertical="center"/>
    </xf>
    <xf numFmtId="164" fontId="2" fillId="16" borderId="3"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0" fontId="2" fillId="0" borderId="29" xfId="0" applyFont="1" applyBorder="1" applyAlignment="1">
      <alignment horizontal="center" vertical="center"/>
    </xf>
    <xf numFmtId="0" fontId="2" fillId="0" borderId="16" xfId="0" applyFont="1" applyBorder="1" applyAlignment="1">
      <alignment horizontal="center" vertical="center"/>
    </xf>
    <xf numFmtId="49" fontId="4" fillId="4" borderId="43" xfId="0" applyNumberFormat="1" applyFont="1" applyFill="1" applyBorder="1" applyAlignment="1">
      <alignment horizontal="center" vertical="top"/>
    </xf>
    <xf numFmtId="49" fontId="4" fillId="4" borderId="15" xfId="0" applyNumberFormat="1" applyFont="1" applyFill="1" applyBorder="1" applyAlignment="1">
      <alignment horizontal="center" vertical="top"/>
    </xf>
    <xf numFmtId="0" fontId="3" fillId="0" borderId="9" xfId="0" applyFont="1" applyFill="1" applyBorder="1" applyAlignment="1">
      <alignment horizontal="center" vertical="top" wrapText="1"/>
    </xf>
    <xf numFmtId="0" fontId="3" fillId="0" borderId="8" xfId="0" applyFont="1" applyFill="1" applyBorder="1" applyAlignment="1">
      <alignment horizontal="center" vertical="top" wrapText="1"/>
    </xf>
    <xf numFmtId="0" fontId="1" fillId="4" borderId="54" xfId="0" applyFont="1" applyFill="1" applyBorder="1" applyAlignment="1">
      <alignment horizontal="center" vertical="top" wrapText="1"/>
    </xf>
    <xf numFmtId="0" fontId="1" fillId="4" borderId="55" xfId="0" applyFont="1" applyFill="1" applyBorder="1" applyAlignment="1">
      <alignment horizontal="center" vertical="top"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164" fontId="2" fillId="9" borderId="2" xfId="0" applyNumberFormat="1" applyFont="1" applyFill="1" applyBorder="1" applyAlignment="1">
      <alignment horizontal="center" vertical="center"/>
    </xf>
    <xf numFmtId="164" fontId="2" fillId="9" borderId="3" xfId="0" applyNumberFormat="1" applyFont="1" applyFill="1" applyBorder="1" applyAlignment="1">
      <alignment horizontal="center" vertical="center"/>
    </xf>
    <xf numFmtId="164" fontId="2" fillId="12" borderId="2" xfId="0" applyNumberFormat="1" applyFont="1" applyFill="1" applyBorder="1" applyAlignment="1">
      <alignment horizontal="center" vertical="center"/>
    </xf>
    <xf numFmtId="164" fontId="2" fillId="12" borderId="3"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164" fontId="2" fillId="0" borderId="22" xfId="0" applyNumberFormat="1" applyFont="1" applyFill="1" applyBorder="1" applyAlignment="1">
      <alignment horizontal="center" vertical="center"/>
    </xf>
    <xf numFmtId="164" fontId="2" fillId="18" borderId="29" xfId="0" applyNumberFormat="1" applyFont="1" applyFill="1" applyBorder="1" applyAlignment="1">
      <alignment horizontal="center" vertical="top"/>
    </xf>
    <xf numFmtId="164" fontId="2" fillId="18" borderId="16" xfId="0" applyNumberFormat="1" applyFont="1" applyFill="1" applyBorder="1" applyAlignment="1">
      <alignment horizontal="center" vertical="top"/>
    </xf>
    <xf numFmtId="164" fontId="2" fillId="18" borderId="30" xfId="0" applyNumberFormat="1" applyFont="1" applyFill="1" applyBorder="1" applyAlignment="1">
      <alignment horizontal="center" vertical="top"/>
    </xf>
    <xf numFmtId="0" fontId="2" fillId="0" borderId="9"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8" xfId="0" applyFont="1" applyFill="1" applyBorder="1" applyAlignment="1">
      <alignment horizontal="left" vertical="top" wrapText="1"/>
    </xf>
    <xf numFmtId="49" fontId="4" fillId="0" borderId="0" xfId="0" applyNumberFormat="1" applyFont="1" applyFill="1" applyBorder="1" applyAlignment="1">
      <alignment horizontal="center"/>
    </xf>
    <xf numFmtId="49" fontId="17" fillId="0" borderId="0" xfId="0" applyNumberFormat="1" applyFont="1" applyFill="1" applyBorder="1" applyAlignment="1">
      <alignment horizontal="center"/>
    </xf>
    <xf numFmtId="49" fontId="2" fillId="0" borderId="2" xfId="0" applyNumberFormat="1" applyFont="1" applyBorder="1" applyAlignment="1">
      <alignment horizontal="center" vertical="top"/>
    </xf>
    <xf numFmtId="49" fontId="2" fillId="0" borderId="21" xfId="0" applyNumberFormat="1" applyFont="1" applyBorder="1" applyAlignment="1">
      <alignment horizontal="center" vertical="top"/>
    </xf>
    <xf numFmtId="49" fontId="2" fillId="0" borderId="42" xfId="0" applyNumberFormat="1" applyFont="1" applyBorder="1" applyAlignment="1">
      <alignment horizontal="center" vertical="top"/>
    </xf>
    <xf numFmtId="164" fontId="2" fillId="0" borderId="46" xfId="0" applyNumberFormat="1" applyFont="1" applyFill="1" applyBorder="1" applyAlignment="1">
      <alignment horizontal="center" vertical="center" wrapText="1"/>
    </xf>
    <xf numFmtId="164" fontId="2" fillId="0" borderId="36" xfId="0" applyNumberFormat="1" applyFont="1" applyFill="1" applyBorder="1" applyAlignment="1">
      <alignment horizontal="center" vertical="center" wrapText="1"/>
    </xf>
    <xf numFmtId="164" fontId="2" fillId="0" borderId="37"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45" xfId="0" applyNumberFormat="1" applyFont="1" applyFill="1" applyBorder="1" applyAlignment="1">
      <alignment horizontal="center" vertical="center" wrapText="1"/>
    </xf>
    <xf numFmtId="0" fontId="1" fillId="4" borderId="21" xfId="0" applyFont="1" applyFill="1" applyBorder="1" applyAlignment="1">
      <alignment horizontal="center" vertical="top" wrapText="1"/>
    </xf>
    <xf numFmtId="0" fontId="1" fillId="4" borderId="32" xfId="0" applyFont="1" applyFill="1" applyBorder="1" applyAlignment="1">
      <alignment horizontal="center" vertical="top" wrapText="1"/>
    </xf>
    <xf numFmtId="49" fontId="4" fillId="14" borderId="29" xfId="0" applyNumberFormat="1" applyFont="1" applyFill="1" applyBorder="1" applyAlignment="1">
      <alignment horizontal="right" vertical="top"/>
    </xf>
    <xf numFmtId="49" fontId="4" fillId="14" borderId="16" xfId="0" applyNumberFormat="1" applyFont="1" applyFill="1" applyBorder="1" applyAlignment="1">
      <alignment horizontal="right" vertical="top"/>
    </xf>
    <xf numFmtId="49" fontId="4" fillId="14" borderId="30" xfId="0" applyNumberFormat="1" applyFont="1" applyFill="1" applyBorder="1" applyAlignment="1">
      <alignment horizontal="right" vertical="top"/>
    </xf>
    <xf numFmtId="0" fontId="4" fillId="13" borderId="29" xfId="0" applyFont="1" applyFill="1" applyBorder="1" applyAlignment="1">
      <alignment horizontal="center" vertical="center" wrapText="1"/>
    </xf>
    <xf numFmtId="0" fontId="4" fillId="13" borderId="16" xfId="0" applyFont="1" applyFill="1" applyBorder="1" applyAlignment="1">
      <alignment horizontal="center" vertical="center" wrapText="1"/>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4" fillId="12" borderId="35" xfId="0" applyFont="1" applyFill="1" applyBorder="1" applyAlignment="1">
      <alignment horizontal="left" vertical="center"/>
    </xf>
    <xf numFmtId="0" fontId="4" fillId="12" borderId="36" xfId="0" applyFont="1" applyFill="1" applyBorder="1" applyAlignment="1">
      <alignment horizontal="left" vertical="center"/>
    </xf>
    <xf numFmtId="0" fontId="4" fillId="12" borderId="0" xfId="0" applyFont="1" applyFill="1" applyBorder="1" applyAlignment="1">
      <alignment horizontal="left" vertical="center"/>
    </xf>
    <xf numFmtId="0" fontId="3" fillId="0" borderId="29" xfId="0" applyFont="1" applyBorder="1" applyAlignment="1">
      <alignment horizontal="left" vertical="center"/>
    </xf>
    <xf numFmtId="0" fontId="3" fillId="0" borderId="16" xfId="0" applyFont="1" applyBorder="1" applyAlignment="1">
      <alignment horizontal="left" vertical="center"/>
    </xf>
    <xf numFmtId="0" fontId="3" fillId="0" borderId="29" xfId="0" applyFont="1" applyBorder="1" applyAlignment="1">
      <alignment horizontal="left" vertical="center" wrapText="1"/>
    </xf>
    <xf numFmtId="0" fontId="3" fillId="0" borderId="16" xfId="0" applyFont="1" applyBorder="1" applyAlignment="1">
      <alignment horizontal="left" vertical="center" wrapText="1"/>
    </xf>
    <xf numFmtId="0" fontId="3" fillId="0" borderId="30" xfId="0" applyFont="1" applyBorder="1" applyAlignment="1">
      <alignment horizontal="left" vertical="center"/>
    </xf>
    <xf numFmtId="0" fontId="3" fillId="0" borderId="30" xfId="0" applyFont="1" applyBorder="1" applyAlignment="1">
      <alignment horizontal="left" vertical="center" wrapText="1"/>
    </xf>
    <xf numFmtId="0" fontId="2" fillId="0" borderId="29" xfId="0" applyFont="1" applyBorder="1" applyAlignment="1">
      <alignment horizontal="left" vertical="center"/>
    </xf>
    <xf numFmtId="0" fontId="2" fillId="0" borderId="16" xfId="0" applyFont="1" applyBorder="1" applyAlignment="1">
      <alignment horizontal="left" vertical="center"/>
    </xf>
    <xf numFmtId="0" fontId="2" fillId="0" borderId="35" xfId="0" applyFont="1" applyBorder="1" applyAlignment="1">
      <alignment horizontal="left" vertical="center"/>
    </xf>
    <xf numFmtId="0" fontId="2" fillId="0" borderId="36" xfId="0" applyFont="1" applyBorder="1" applyAlignment="1">
      <alignment horizontal="left" vertical="center"/>
    </xf>
    <xf numFmtId="0" fontId="4" fillId="9" borderId="15" xfId="0" applyFont="1" applyFill="1" applyBorder="1" applyAlignment="1">
      <alignment horizontal="center" vertical="center"/>
    </xf>
    <xf numFmtId="0" fontId="10" fillId="0" borderId="39" xfId="0" applyFont="1" applyFill="1" applyBorder="1" applyAlignment="1">
      <alignment horizontal="left" vertical="top" wrapText="1"/>
    </xf>
    <xf numFmtId="0" fontId="10" fillId="0" borderId="40" xfId="0" applyFont="1" applyFill="1" applyBorder="1" applyAlignment="1">
      <alignment horizontal="left" vertical="top" wrapText="1"/>
    </xf>
    <xf numFmtId="49" fontId="2" fillId="0" borderId="9" xfId="0" applyNumberFormat="1" applyFont="1" applyBorder="1" applyAlignment="1">
      <alignment horizontal="center" vertical="top" wrapText="1"/>
    </xf>
    <xf numFmtId="49" fontId="2" fillId="0" borderId="15" xfId="0" applyNumberFormat="1" applyFont="1" applyBorder="1" applyAlignment="1">
      <alignment horizontal="center" vertical="top" wrapText="1"/>
    </xf>
    <xf numFmtId="49" fontId="2" fillId="0" borderId="8" xfId="0" applyNumberFormat="1" applyFont="1" applyBorder="1" applyAlignment="1">
      <alignment horizontal="center" vertical="top" wrapText="1"/>
    </xf>
    <xf numFmtId="0" fontId="23" fillId="4" borderId="4" xfId="0" applyFont="1" applyFill="1" applyBorder="1" applyAlignment="1">
      <alignment horizontal="left" vertical="top" wrapText="1"/>
    </xf>
    <xf numFmtId="0" fontId="23" fillId="4" borderId="11" xfId="0" applyFont="1" applyFill="1" applyBorder="1" applyAlignment="1">
      <alignment horizontal="left" vertical="top" wrapText="1"/>
    </xf>
    <xf numFmtId="0" fontId="23" fillId="4" borderId="53" xfId="0" applyFont="1" applyFill="1" applyBorder="1" applyAlignment="1">
      <alignment horizontal="left" vertical="top" wrapText="1"/>
    </xf>
    <xf numFmtId="0" fontId="10" fillId="9" borderId="39" xfId="0" applyFont="1" applyFill="1" applyBorder="1" applyAlignment="1">
      <alignment horizontal="left" vertical="top" wrapText="1"/>
    </xf>
    <xf numFmtId="0" fontId="10" fillId="9" borderId="15" xfId="0" applyFont="1" applyFill="1" applyBorder="1" applyAlignment="1">
      <alignment horizontal="left" vertical="top" wrapText="1"/>
    </xf>
    <xf numFmtId="0" fontId="10" fillId="9" borderId="40" xfId="0" applyFont="1" applyFill="1" applyBorder="1" applyAlignment="1">
      <alignment horizontal="left" vertical="top" wrapText="1"/>
    </xf>
    <xf numFmtId="0" fontId="3" fillId="9" borderId="9"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top" wrapText="1"/>
    </xf>
    <xf numFmtId="0" fontId="3" fillId="9" borderId="15" xfId="0" applyFont="1" applyFill="1" applyBorder="1" applyAlignment="1">
      <alignment horizontal="center" vertical="top" wrapText="1"/>
    </xf>
    <xf numFmtId="0" fontId="3" fillId="9" borderId="8" xfId="0" applyFont="1" applyFill="1" applyBorder="1" applyAlignment="1">
      <alignment horizontal="center" vertical="top" wrapText="1"/>
    </xf>
    <xf numFmtId="0" fontId="2" fillId="10" borderId="25" xfId="0" applyFont="1" applyFill="1" applyBorder="1" applyAlignment="1">
      <alignment horizontal="center" vertical="top" wrapText="1"/>
    </xf>
    <xf numFmtId="0" fontId="2" fillId="10" borderId="20" xfId="0" applyFont="1" applyFill="1" applyBorder="1" applyAlignment="1">
      <alignment horizontal="center" vertical="top" wrapText="1"/>
    </xf>
    <xf numFmtId="0" fontId="2" fillId="10" borderId="50" xfId="0" applyFont="1" applyFill="1" applyBorder="1" applyAlignment="1">
      <alignment horizontal="center" vertical="top" wrapText="1"/>
    </xf>
    <xf numFmtId="164" fontId="4" fillId="9" borderId="15" xfId="0" applyNumberFormat="1" applyFont="1" applyFill="1" applyBorder="1" applyAlignment="1">
      <alignment horizontal="center" vertical="center"/>
    </xf>
    <xf numFmtId="49" fontId="2" fillId="0" borderId="9" xfId="0" applyNumberFormat="1" applyFont="1" applyBorder="1" applyAlignment="1">
      <alignment horizontal="center" vertical="top"/>
    </xf>
    <xf numFmtId="49" fontId="2" fillId="0" borderId="15" xfId="0" applyNumberFormat="1" applyFont="1" applyBorder="1" applyAlignment="1">
      <alignment horizontal="center" vertical="top"/>
    </xf>
    <xf numFmtId="49" fontId="2" fillId="0" borderId="8" xfId="0" applyNumberFormat="1" applyFont="1" applyBorder="1" applyAlignment="1">
      <alignment horizontal="center" vertical="top"/>
    </xf>
    <xf numFmtId="0" fontId="2" fillId="4" borderId="1" xfId="0" applyFont="1" applyFill="1" applyBorder="1" applyAlignment="1">
      <alignment horizontal="center" vertical="top" wrapText="1"/>
    </xf>
    <xf numFmtId="0" fontId="2" fillId="4" borderId="51" xfId="0" applyFont="1" applyFill="1" applyBorder="1" applyAlignment="1">
      <alignment horizontal="center" vertical="top" wrapText="1"/>
    </xf>
    <xf numFmtId="0" fontId="10" fillId="0" borderId="7" xfId="0" applyFont="1" applyFill="1" applyBorder="1" applyAlignment="1">
      <alignment horizontal="left" vertical="top" wrapText="1"/>
    </xf>
    <xf numFmtId="49" fontId="4" fillId="9" borderId="2" xfId="0" applyNumberFormat="1" applyFont="1" applyFill="1" applyBorder="1" applyAlignment="1">
      <alignment horizontal="center" vertical="top"/>
    </xf>
    <xf numFmtId="49" fontId="4" fillId="9" borderId="21" xfId="0" applyNumberFormat="1" applyFont="1" applyFill="1" applyBorder="1" applyAlignment="1">
      <alignment horizontal="center" vertical="top"/>
    </xf>
    <xf numFmtId="49" fontId="4" fillId="9" borderId="42" xfId="0" applyNumberFormat="1" applyFont="1" applyFill="1" applyBorder="1" applyAlignment="1">
      <alignment horizontal="center" vertical="top"/>
    </xf>
    <xf numFmtId="164" fontId="4" fillId="4" borderId="22" xfId="0" applyNumberFormat="1" applyFont="1" applyFill="1" applyBorder="1" applyAlignment="1">
      <alignment horizontal="right" vertical="top"/>
    </xf>
    <xf numFmtId="164" fontId="4" fillId="4" borderId="20" xfId="0" applyNumberFormat="1" applyFont="1" applyFill="1" applyBorder="1" applyAlignment="1">
      <alignment horizontal="right" vertical="top"/>
    </xf>
    <xf numFmtId="164" fontId="4" fillId="4" borderId="14" xfId="0" applyNumberFormat="1" applyFont="1" applyFill="1" applyBorder="1" applyAlignment="1">
      <alignment horizontal="right" vertical="top"/>
    </xf>
    <xf numFmtId="49" fontId="15" fillId="5" borderId="7" xfId="0" applyNumberFormat="1" applyFont="1" applyFill="1" applyBorder="1" applyAlignment="1">
      <alignment horizontal="center" vertical="top"/>
    </xf>
    <xf numFmtId="49" fontId="15" fillId="0" borderId="1" xfId="0" applyNumberFormat="1" applyFont="1" applyBorder="1" applyAlignment="1">
      <alignment horizontal="center" vertical="top"/>
    </xf>
    <xf numFmtId="0" fontId="14" fillId="0" borderId="1" xfId="0" applyFont="1" applyFill="1" applyBorder="1" applyAlignment="1">
      <alignment horizontal="left" vertical="top" wrapText="1"/>
    </xf>
    <xf numFmtId="49" fontId="15" fillId="4" borderId="6" xfId="0" applyNumberFormat="1" applyFont="1" applyFill="1" applyBorder="1" applyAlignment="1">
      <alignment horizontal="center" vertical="top"/>
    </xf>
    <xf numFmtId="0" fontId="18" fillId="0" borderId="22"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50" xfId="0" applyFont="1" applyFill="1" applyBorder="1" applyAlignment="1">
      <alignment horizontal="center" vertical="top" wrapText="1"/>
    </xf>
    <xf numFmtId="49" fontId="12" fillId="4" borderId="6" xfId="0" applyNumberFormat="1" applyFont="1" applyFill="1" applyBorder="1" applyAlignment="1">
      <alignment horizontal="center" vertical="top"/>
    </xf>
    <xf numFmtId="0" fontId="3" fillId="0" borderId="7" xfId="0" applyFont="1" applyBorder="1" applyAlignment="1">
      <alignment horizontal="center" vertical="top" textRotation="90" wrapText="1"/>
    </xf>
    <xf numFmtId="0" fontId="20" fillId="0" borderId="9" xfId="0" applyFont="1" applyFill="1" applyBorder="1" applyAlignment="1">
      <alignment horizontal="left" vertical="top" wrapText="1"/>
    </xf>
    <xf numFmtId="0" fontId="20" fillId="0" borderId="8" xfId="0" applyFont="1" applyFill="1" applyBorder="1" applyAlignment="1">
      <alignment horizontal="left" vertical="top" wrapText="1"/>
    </xf>
    <xf numFmtId="0" fontId="21" fillId="2" borderId="9" xfId="0" applyNumberFormat="1" applyFont="1" applyFill="1" applyBorder="1" applyAlignment="1">
      <alignment horizontal="center" vertical="center"/>
    </xf>
    <xf numFmtId="0" fontId="21" fillId="2" borderId="8" xfId="0" applyNumberFormat="1" applyFont="1" applyFill="1" applyBorder="1" applyAlignment="1">
      <alignment horizontal="center" vertical="center"/>
    </xf>
    <xf numFmtId="0" fontId="2" fillId="3" borderId="1" xfId="0" applyFont="1" applyFill="1" applyBorder="1" applyAlignment="1">
      <alignment horizontal="left" vertical="top" wrapText="1"/>
    </xf>
    <xf numFmtId="0" fontId="2" fillId="3" borderId="51" xfId="0" applyFont="1" applyFill="1" applyBorder="1" applyAlignment="1">
      <alignment horizontal="left" vertical="top" wrapText="1"/>
    </xf>
    <xf numFmtId="49" fontId="4" fillId="4" borderId="4" xfId="0" applyNumberFormat="1" applyFont="1" applyFill="1" applyBorder="1" applyAlignment="1">
      <alignment horizontal="right" vertical="top"/>
    </xf>
    <xf numFmtId="49" fontId="4" fillId="4" borderId="11" xfId="0" applyNumberFormat="1" applyFont="1" applyFill="1" applyBorder="1" applyAlignment="1">
      <alignment horizontal="right" vertical="top"/>
    </xf>
    <xf numFmtId="49" fontId="4" fillId="4" borderId="12" xfId="0" applyNumberFormat="1" applyFont="1" applyFill="1" applyBorder="1" applyAlignment="1">
      <alignment horizontal="right" vertical="top"/>
    </xf>
    <xf numFmtId="164" fontId="4" fillId="4" borderId="54" xfId="0" applyNumberFormat="1" applyFont="1" applyFill="1" applyBorder="1" applyAlignment="1">
      <alignment horizontal="center" vertical="top"/>
    </xf>
    <xf numFmtId="164" fontId="4" fillId="4" borderId="55" xfId="0" applyNumberFormat="1" applyFont="1" applyFill="1" applyBorder="1" applyAlignment="1">
      <alignment horizontal="center" vertical="top"/>
    </xf>
    <xf numFmtId="164" fontId="2" fillId="0" borderId="31" xfId="0" applyNumberFormat="1" applyFont="1" applyFill="1" applyBorder="1" applyAlignment="1">
      <alignment horizontal="center" vertical="center"/>
    </xf>
    <xf numFmtId="164" fontId="2" fillId="0" borderId="32" xfId="0" applyNumberFormat="1" applyFont="1" applyFill="1" applyBorder="1" applyAlignment="1">
      <alignment horizontal="center" vertical="center"/>
    </xf>
    <xf numFmtId="164" fontId="2" fillId="0" borderId="33" xfId="0" applyNumberFormat="1" applyFont="1" applyFill="1" applyBorder="1" applyAlignment="1">
      <alignment horizontal="center" vertical="center"/>
    </xf>
    <xf numFmtId="0" fontId="4"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164" fontId="2" fillId="11" borderId="9" xfId="0" applyNumberFormat="1" applyFont="1" applyFill="1" applyBorder="1" applyAlignment="1">
      <alignment horizontal="center" vertical="center"/>
    </xf>
    <xf numFmtId="164" fontId="2" fillId="11" borderId="15" xfId="0" applyNumberFormat="1" applyFont="1" applyFill="1" applyBorder="1" applyAlignment="1">
      <alignment horizontal="center" vertical="center"/>
    </xf>
    <xf numFmtId="164" fontId="2" fillId="11" borderId="8" xfId="0" applyNumberFormat="1" applyFont="1" applyFill="1" applyBorder="1" applyAlignment="1">
      <alignment horizontal="center" vertical="center"/>
    </xf>
    <xf numFmtId="0" fontId="3" fillId="0" borderId="0" xfId="0" applyFont="1" applyBorder="1" applyAlignment="1">
      <alignment horizontal="right" vertical="top"/>
    </xf>
    <xf numFmtId="14" fontId="3" fillId="0" borderId="0" xfId="0" applyNumberFormat="1" applyFont="1" applyAlignment="1">
      <alignment horizontal="left" vertical="center"/>
    </xf>
    <xf numFmtId="49" fontId="4" fillId="4" borderId="7" xfId="0" applyNumberFormat="1" applyFont="1" applyFill="1" applyBorder="1" applyAlignment="1">
      <alignment horizontal="left" vertical="top" wrapText="1"/>
    </xf>
    <xf numFmtId="164" fontId="2" fillId="2" borderId="7" xfId="0" applyNumberFormat="1" applyFont="1" applyFill="1" applyBorder="1" applyAlignment="1">
      <alignment horizontal="center" vertical="center" wrapText="1"/>
    </xf>
    <xf numFmtId="0" fontId="2" fillId="3" borderId="21" xfId="0" applyFont="1" applyFill="1" applyBorder="1" applyAlignment="1">
      <alignment horizontal="center" vertical="top" wrapText="1"/>
    </xf>
    <xf numFmtId="0" fontId="2" fillId="3" borderId="32" xfId="0" applyFont="1" applyFill="1" applyBorder="1" applyAlignment="1">
      <alignment horizontal="center" vertical="top" wrapText="1"/>
    </xf>
    <xf numFmtId="0" fontId="3" fillId="0" borderId="0" xfId="0" applyFont="1" applyBorder="1" applyAlignment="1">
      <alignment horizontal="left" vertical="top"/>
    </xf>
    <xf numFmtId="14" fontId="3" fillId="0" borderId="0" xfId="0" applyNumberFormat="1" applyFont="1" applyAlignment="1">
      <alignment vertical="top"/>
    </xf>
    <xf numFmtId="164" fontId="2" fillId="0" borderId="15" xfId="0" applyNumberFormat="1" applyFont="1" applyFill="1" applyBorder="1" applyAlignment="1">
      <alignment horizontal="center" vertical="center"/>
    </xf>
    <xf numFmtId="164" fontId="2" fillId="0" borderId="21" xfId="0" applyNumberFormat="1" applyFont="1" applyFill="1" applyBorder="1" applyAlignment="1">
      <alignment horizontal="center" vertical="center"/>
    </xf>
    <xf numFmtId="0" fontId="6" fillId="3" borderId="1" xfId="0" applyFont="1" applyFill="1" applyBorder="1" applyAlignment="1">
      <alignment vertical="top" wrapText="1"/>
    </xf>
    <xf numFmtId="0" fontId="6" fillId="3" borderId="51" xfId="0" applyFont="1" applyFill="1" applyBorder="1" applyAlignment="1">
      <alignment vertical="top" wrapText="1"/>
    </xf>
    <xf numFmtId="164" fontId="27" fillId="9" borderId="2" xfId="0" applyNumberFormat="1" applyFont="1" applyFill="1" applyBorder="1" applyAlignment="1">
      <alignment horizontal="center" vertical="center"/>
    </xf>
    <xf numFmtId="164" fontId="27" fillId="9" borderId="21" xfId="0" applyNumberFormat="1" applyFont="1" applyFill="1" applyBorder="1" applyAlignment="1">
      <alignment horizontal="center" vertical="center"/>
    </xf>
    <xf numFmtId="164" fontId="27" fillId="9" borderId="3" xfId="0" applyNumberFormat="1" applyFont="1" applyFill="1" applyBorder="1" applyAlignment="1">
      <alignment horizontal="center" vertical="center"/>
    </xf>
    <xf numFmtId="164" fontId="2" fillId="12" borderId="2" xfId="0" applyNumberFormat="1" applyFont="1" applyFill="1" applyBorder="1" applyAlignment="1">
      <alignment horizontal="center" vertical="center" wrapText="1"/>
    </xf>
    <xf numFmtId="164" fontId="2" fillId="12" borderId="21" xfId="0" applyNumberFormat="1" applyFont="1" applyFill="1" applyBorder="1" applyAlignment="1">
      <alignment horizontal="center" vertical="center" wrapText="1"/>
    </xf>
    <xf numFmtId="164" fontId="2" fillId="12" borderId="3"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22" fillId="0" borderId="1" xfId="0" applyFont="1" applyFill="1" applyBorder="1" applyAlignment="1">
      <alignment horizontal="left" vertical="top" wrapText="1"/>
    </xf>
    <xf numFmtId="49" fontId="4" fillId="0" borderId="0" xfId="0" applyNumberFormat="1" applyFont="1" applyBorder="1" applyAlignment="1">
      <alignment horizontal="center" vertical="top" wrapText="1"/>
    </xf>
    <xf numFmtId="0" fontId="3" fillId="0" borderId="20" xfId="0" applyFont="1" applyBorder="1" applyAlignment="1">
      <alignment horizontal="right" vertical="top"/>
    </xf>
    <xf numFmtId="0" fontId="2" fillId="9" borderId="29" xfId="1" applyFont="1" applyFill="1" applyBorder="1" applyAlignment="1">
      <alignment horizontal="left" vertical="top" wrapText="1"/>
    </xf>
    <xf numFmtId="0" fontId="2" fillId="9" borderId="30" xfId="1" applyFont="1" applyFill="1" applyBorder="1" applyAlignment="1">
      <alignment horizontal="left" vertical="top" wrapText="1"/>
    </xf>
    <xf numFmtId="0" fontId="4" fillId="0" borderId="7" xfId="1" applyFont="1" applyBorder="1" applyAlignment="1">
      <alignment horizontal="center" vertical="center"/>
    </xf>
    <xf numFmtId="0" fontId="2" fillId="0" borderId="29" xfId="1" applyFont="1" applyBorder="1" applyAlignment="1">
      <alignment horizontal="center" vertical="top" wrapText="1"/>
    </xf>
    <xf numFmtId="0" fontId="2" fillId="0" borderId="30" xfId="1" applyFont="1" applyBorder="1" applyAlignment="1">
      <alignment horizontal="center" vertical="top" wrapText="1"/>
    </xf>
    <xf numFmtId="0" fontId="2" fillId="0" borderId="29" xfId="1" applyFont="1" applyBorder="1" applyAlignment="1">
      <alignment horizontal="left" vertical="top" wrapText="1"/>
    </xf>
    <xf numFmtId="0" fontId="2" fillId="0" borderId="30" xfId="1" applyFont="1" applyBorder="1" applyAlignment="1">
      <alignment horizontal="left" vertical="top" wrapText="1"/>
    </xf>
    <xf numFmtId="0" fontId="10" fillId="0" borderId="0" xfId="1" applyFont="1" applyFill="1" applyBorder="1" applyAlignment="1">
      <alignment horizontal="left" vertical="top" wrapText="1"/>
    </xf>
  </cellXfs>
  <cellStyles count="4">
    <cellStyle name="Excel Built-in Normal" xfId="1"/>
    <cellStyle name="Įprastas" xfId="0" builtinId="0"/>
    <cellStyle name="Įprastas 2 2" xfId="2"/>
    <cellStyle name="Kablelis" xfId="3"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mruColors>
      <color rgb="FF99CCFF"/>
      <color rgb="FFCCFFCC"/>
      <color rgb="FF92C9EE"/>
      <color rgb="FF81B9EB"/>
      <color rgb="FF81C0EB"/>
      <color rgb="FFA5CFF1"/>
      <color rgb="FF9AC9F0"/>
      <color rgb="FF87BFED"/>
      <color rgb="FF79B7EB"/>
      <color rgb="FF7AB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E195"/>
  <sheetViews>
    <sheetView tabSelected="1" zoomScale="118" zoomScaleNormal="118" zoomScaleSheetLayoutView="73" workbookViewId="0">
      <selection activeCell="S10" sqref="S10"/>
    </sheetView>
  </sheetViews>
  <sheetFormatPr defaultRowHeight="15.75" x14ac:dyDescent="0.2"/>
  <cols>
    <col min="1" max="1" width="3.140625" style="1" customWidth="1"/>
    <col min="2" max="3" width="3.7109375" style="1" customWidth="1"/>
    <col min="4" max="4" width="34.28515625" style="1" customWidth="1"/>
    <col min="5" max="5" width="5" style="2" customWidth="1"/>
    <col min="6" max="6" width="9.85546875" style="2" customWidth="1"/>
    <col min="7" max="7" width="8.28515625" style="1" customWidth="1"/>
    <col min="8" max="8" width="8.5703125" style="1" customWidth="1"/>
    <col min="9" max="9" width="9.85546875" style="1" customWidth="1"/>
    <col min="10" max="10" width="10" style="1" customWidth="1"/>
    <col min="11" max="11" width="26.28515625" style="1" customWidth="1"/>
    <col min="12" max="12" width="6.5703125" style="1" customWidth="1"/>
    <col min="13" max="13" width="6.42578125" style="1" customWidth="1"/>
    <col min="14" max="14" width="5.85546875" style="3" customWidth="1"/>
    <col min="15" max="16" width="9.140625" style="4" customWidth="1"/>
    <col min="17" max="17" width="9.28515625" style="5" customWidth="1"/>
    <col min="18" max="18" width="6.42578125" style="5" customWidth="1"/>
    <col min="19" max="19" width="8.7109375" style="5" customWidth="1"/>
    <col min="20" max="20" width="8.85546875" style="5" customWidth="1"/>
  </cols>
  <sheetData>
    <row r="1" spans="1:239" ht="14.25" customHeight="1" x14ac:dyDescent="0.2">
      <c r="L1" s="822"/>
      <c r="M1" s="822"/>
      <c r="N1" s="822"/>
    </row>
    <row r="2" spans="1:239" ht="14.25" customHeight="1" x14ac:dyDescent="0.2"/>
    <row r="3" spans="1:239" ht="15" customHeight="1" x14ac:dyDescent="0.2">
      <c r="A3" s="333"/>
      <c r="B3" s="333"/>
      <c r="C3" s="333"/>
      <c r="D3" s="333"/>
      <c r="E3" s="334"/>
      <c r="F3" s="335"/>
      <c r="G3" s="360"/>
      <c r="H3" s="336"/>
      <c r="I3" s="336"/>
      <c r="J3" s="336"/>
      <c r="K3" s="365" t="s">
        <v>226</v>
      </c>
      <c r="L3" s="365"/>
      <c r="M3" s="365"/>
      <c r="N3" s="365"/>
      <c r="O3" s="332"/>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37"/>
      <c r="AW3" s="337"/>
      <c r="AX3" s="337"/>
      <c r="AY3" s="337"/>
      <c r="AZ3" s="337"/>
      <c r="BA3" s="337"/>
      <c r="BB3" s="337"/>
      <c r="BC3" s="337"/>
      <c r="BD3" s="337"/>
      <c r="BE3" s="337"/>
      <c r="BF3" s="337"/>
      <c r="BG3" s="337"/>
      <c r="BH3" s="337"/>
      <c r="BI3" s="337"/>
      <c r="BJ3" s="337"/>
      <c r="BK3" s="337"/>
      <c r="BL3" s="337"/>
      <c r="BM3" s="337"/>
      <c r="BN3" s="337"/>
      <c r="BO3" s="337"/>
      <c r="BP3" s="337"/>
      <c r="BQ3" s="337"/>
      <c r="BR3" s="337"/>
      <c r="BS3" s="337"/>
      <c r="BT3" s="337"/>
      <c r="BU3" s="337"/>
      <c r="BV3" s="337"/>
      <c r="BW3" s="337"/>
      <c r="BX3" s="337"/>
      <c r="BY3" s="337"/>
      <c r="BZ3" s="337"/>
      <c r="CA3" s="337"/>
      <c r="CB3" s="337"/>
      <c r="CC3" s="337"/>
      <c r="CD3" s="337"/>
      <c r="CE3" s="337"/>
      <c r="CF3" s="337"/>
      <c r="CG3" s="337"/>
      <c r="CH3" s="337"/>
      <c r="CI3" s="337"/>
      <c r="CJ3" s="337"/>
      <c r="CK3" s="337"/>
      <c r="CL3" s="337"/>
      <c r="CM3" s="337"/>
      <c r="CN3" s="337"/>
      <c r="CO3" s="337"/>
      <c r="CP3" s="337"/>
      <c r="CQ3" s="337"/>
      <c r="CR3" s="337"/>
      <c r="CS3" s="337"/>
      <c r="CT3" s="337"/>
      <c r="CU3" s="337"/>
      <c r="CV3" s="337"/>
      <c r="CW3" s="337"/>
      <c r="CX3" s="337"/>
      <c r="CY3" s="337"/>
      <c r="CZ3" s="337"/>
      <c r="DA3" s="337"/>
      <c r="DB3" s="337"/>
      <c r="DC3" s="337"/>
      <c r="DD3" s="337"/>
      <c r="DE3" s="337"/>
      <c r="DF3" s="337"/>
      <c r="DG3" s="337"/>
      <c r="DH3" s="337"/>
      <c r="DI3" s="337"/>
      <c r="DJ3" s="337"/>
      <c r="DK3" s="337"/>
      <c r="DL3" s="337"/>
      <c r="DM3" s="337"/>
      <c r="DN3" s="337"/>
      <c r="DO3" s="337"/>
      <c r="DP3" s="337"/>
      <c r="DQ3" s="337"/>
      <c r="DR3" s="337"/>
      <c r="DS3" s="337"/>
      <c r="DT3" s="337"/>
      <c r="DU3" s="337"/>
      <c r="DV3" s="337"/>
      <c r="DW3" s="337"/>
      <c r="DX3" s="337"/>
      <c r="DY3" s="337"/>
      <c r="DZ3" s="337"/>
      <c r="EA3" s="337"/>
      <c r="EB3" s="337"/>
      <c r="EC3" s="337"/>
      <c r="ED3" s="337"/>
      <c r="EE3" s="337"/>
      <c r="EF3" s="337"/>
      <c r="EG3" s="337"/>
      <c r="EH3" s="337"/>
      <c r="EI3" s="337"/>
      <c r="EJ3" s="337"/>
      <c r="EK3" s="337"/>
      <c r="EL3" s="337"/>
      <c r="EM3" s="337"/>
      <c r="EN3" s="337"/>
      <c r="EO3" s="337"/>
      <c r="EP3" s="337"/>
      <c r="EQ3" s="337"/>
      <c r="ER3" s="337"/>
      <c r="ES3" s="337"/>
      <c r="ET3" s="337"/>
      <c r="EU3" s="337"/>
      <c r="EV3" s="337"/>
      <c r="EW3" s="337"/>
      <c r="EX3" s="337"/>
      <c r="EY3" s="337"/>
      <c r="EZ3" s="337"/>
      <c r="FA3" s="337"/>
      <c r="FB3" s="337"/>
      <c r="FC3" s="337"/>
      <c r="FD3" s="337"/>
      <c r="FE3" s="337"/>
      <c r="FF3" s="337"/>
      <c r="FG3" s="337"/>
      <c r="FH3" s="337"/>
      <c r="FI3" s="337"/>
      <c r="FJ3" s="337"/>
      <c r="FK3" s="337"/>
      <c r="FL3" s="337"/>
      <c r="FM3" s="337"/>
      <c r="FN3" s="337"/>
      <c r="FO3" s="337"/>
      <c r="FP3" s="337"/>
      <c r="FQ3" s="337"/>
      <c r="FR3" s="337"/>
      <c r="FS3" s="337"/>
      <c r="FT3" s="337"/>
      <c r="FU3" s="337"/>
      <c r="FV3" s="337"/>
      <c r="FW3" s="337"/>
      <c r="FX3" s="337"/>
      <c r="FY3" s="337"/>
      <c r="FZ3" s="337"/>
      <c r="GA3" s="337"/>
      <c r="GB3" s="337"/>
      <c r="GC3" s="337"/>
      <c r="GD3" s="337"/>
      <c r="GE3" s="337"/>
      <c r="GF3" s="337"/>
      <c r="GG3" s="337"/>
      <c r="GH3" s="337"/>
      <c r="GI3" s="337"/>
      <c r="GJ3" s="337"/>
      <c r="GK3" s="337"/>
      <c r="GL3" s="337"/>
      <c r="GM3" s="337"/>
      <c r="GN3" s="337"/>
      <c r="GO3" s="337"/>
      <c r="GP3" s="337"/>
      <c r="GQ3" s="337"/>
      <c r="GR3" s="337"/>
      <c r="GS3" s="337"/>
      <c r="GT3" s="337"/>
      <c r="GU3" s="337"/>
      <c r="GV3" s="337"/>
      <c r="GW3" s="337"/>
      <c r="GX3" s="337"/>
      <c r="GY3" s="337"/>
      <c r="GZ3" s="337"/>
      <c r="HA3" s="337"/>
      <c r="HB3" s="337"/>
      <c r="HC3" s="337"/>
      <c r="HD3" s="337"/>
      <c r="HE3" s="337"/>
      <c r="HF3" s="337"/>
      <c r="HG3" s="337"/>
      <c r="HH3" s="337"/>
      <c r="HI3" s="337"/>
      <c r="HJ3" s="337"/>
      <c r="HK3" s="337"/>
      <c r="HL3" s="337"/>
      <c r="HM3" s="337"/>
      <c r="HN3" s="337"/>
      <c r="HO3" s="337"/>
      <c r="HP3" s="337"/>
      <c r="HQ3" s="337"/>
      <c r="HR3" s="337"/>
      <c r="HS3" s="337"/>
      <c r="HT3" s="337"/>
      <c r="HU3" s="337"/>
      <c r="HV3" s="337"/>
      <c r="HW3" s="337"/>
      <c r="HX3" s="337"/>
      <c r="HY3" s="337"/>
      <c r="HZ3" s="337"/>
      <c r="IA3" s="337"/>
      <c r="IB3" s="337"/>
      <c r="IC3" s="337"/>
      <c r="ID3" s="337"/>
      <c r="IE3" s="337"/>
    </row>
    <row r="4" spans="1:239" ht="15" customHeight="1" x14ac:dyDescent="0.2">
      <c r="A4" s="333"/>
      <c r="B4" s="333"/>
      <c r="C4" s="333"/>
      <c r="D4" s="333"/>
      <c r="E4" s="334"/>
      <c r="F4" s="335"/>
      <c r="G4" s="360"/>
      <c r="H4" s="336"/>
      <c r="I4" s="336"/>
      <c r="J4" s="336"/>
      <c r="K4" s="823" t="s">
        <v>227</v>
      </c>
      <c r="L4" s="823"/>
      <c r="M4" s="365"/>
      <c r="N4" s="365"/>
      <c r="O4" s="332"/>
      <c r="P4" s="337"/>
      <c r="Q4" s="337"/>
      <c r="R4" s="337"/>
      <c r="S4" s="337"/>
      <c r="T4" s="337"/>
      <c r="U4" s="337"/>
      <c r="V4" s="337"/>
      <c r="W4" s="337"/>
      <c r="X4" s="337"/>
      <c r="Y4" s="337"/>
      <c r="Z4" s="337"/>
      <c r="AA4" s="337"/>
      <c r="AB4" s="337"/>
      <c r="AC4" s="337"/>
      <c r="AD4" s="337"/>
      <c r="AE4" s="337"/>
      <c r="AF4" s="337"/>
      <c r="AG4" s="337"/>
      <c r="AH4" s="337"/>
      <c r="AI4" s="337"/>
      <c r="AJ4" s="337"/>
      <c r="AK4" s="337"/>
      <c r="AL4" s="337"/>
      <c r="AM4" s="337"/>
      <c r="AN4" s="337"/>
      <c r="AO4" s="337"/>
      <c r="AP4" s="337"/>
      <c r="AQ4" s="337"/>
      <c r="AR4" s="337"/>
      <c r="AS4" s="337"/>
      <c r="AT4" s="337"/>
      <c r="AU4" s="337"/>
      <c r="AV4" s="337"/>
      <c r="AW4" s="337"/>
      <c r="AX4" s="337"/>
      <c r="AY4" s="337"/>
      <c r="AZ4" s="337"/>
      <c r="BA4" s="337"/>
      <c r="BB4" s="337"/>
      <c r="BC4" s="337"/>
      <c r="BD4" s="337"/>
      <c r="BE4" s="337"/>
      <c r="BF4" s="337"/>
      <c r="BG4" s="337"/>
      <c r="BH4" s="337"/>
      <c r="BI4" s="337"/>
      <c r="BJ4" s="337"/>
      <c r="BK4" s="337"/>
      <c r="BL4" s="337"/>
      <c r="BM4" s="337"/>
      <c r="BN4" s="337"/>
      <c r="BO4" s="337"/>
      <c r="BP4" s="337"/>
      <c r="BQ4" s="337"/>
      <c r="BR4" s="337"/>
      <c r="BS4" s="337"/>
      <c r="BT4" s="337"/>
      <c r="BU4" s="337"/>
      <c r="BV4" s="337"/>
      <c r="BW4" s="337"/>
      <c r="BX4" s="337"/>
      <c r="BY4" s="337"/>
      <c r="BZ4" s="337"/>
      <c r="CA4" s="337"/>
      <c r="CB4" s="337"/>
      <c r="CC4" s="337"/>
      <c r="CD4" s="337"/>
      <c r="CE4" s="337"/>
      <c r="CF4" s="337"/>
      <c r="CG4" s="337"/>
      <c r="CH4" s="337"/>
      <c r="CI4" s="337"/>
      <c r="CJ4" s="337"/>
      <c r="CK4" s="337"/>
      <c r="CL4" s="337"/>
      <c r="CM4" s="337"/>
      <c r="CN4" s="337"/>
      <c r="CO4" s="337"/>
      <c r="CP4" s="337"/>
      <c r="CQ4" s="337"/>
      <c r="CR4" s="337"/>
      <c r="CS4" s="337"/>
      <c r="CT4" s="337"/>
      <c r="CU4" s="337"/>
      <c r="CV4" s="337"/>
      <c r="CW4" s="337"/>
      <c r="CX4" s="337"/>
      <c r="CY4" s="337"/>
      <c r="CZ4" s="337"/>
      <c r="DA4" s="337"/>
      <c r="DB4" s="337"/>
      <c r="DC4" s="337"/>
      <c r="DD4" s="337"/>
      <c r="DE4" s="337"/>
      <c r="DF4" s="337"/>
      <c r="DG4" s="337"/>
      <c r="DH4" s="337"/>
      <c r="DI4" s="337"/>
      <c r="DJ4" s="337"/>
      <c r="DK4" s="337"/>
      <c r="DL4" s="337"/>
      <c r="DM4" s="337"/>
      <c r="DN4" s="337"/>
      <c r="DO4" s="337"/>
      <c r="DP4" s="337"/>
      <c r="DQ4" s="337"/>
      <c r="DR4" s="337"/>
      <c r="DS4" s="337"/>
      <c r="DT4" s="337"/>
      <c r="DU4" s="337"/>
      <c r="DV4" s="337"/>
      <c r="DW4" s="337"/>
      <c r="DX4" s="337"/>
      <c r="DY4" s="337"/>
      <c r="DZ4" s="337"/>
      <c r="EA4" s="337"/>
      <c r="EB4" s="337"/>
      <c r="EC4" s="337"/>
      <c r="ED4" s="337"/>
      <c r="EE4" s="337"/>
      <c r="EF4" s="337"/>
      <c r="EG4" s="337"/>
      <c r="EH4" s="337"/>
      <c r="EI4" s="337"/>
      <c r="EJ4" s="337"/>
      <c r="EK4" s="337"/>
      <c r="EL4" s="337"/>
      <c r="EM4" s="337"/>
      <c r="EN4" s="337"/>
      <c r="EO4" s="337"/>
      <c r="EP4" s="337"/>
      <c r="EQ4" s="337"/>
      <c r="ER4" s="337"/>
      <c r="ES4" s="337"/>
      <c r="ET4" s="337"/>
      <c r="EU4" s="337"/>
      <c r="EV4" s="337"/>
      <c r="EW4" s="337"/>
      <c r="EX4" s="337"/>
      <c r="EY4" s="337"/>
      <c r="EZ4" s="337"/>
      <c r="FA4" s="337"/>
      <c r="FB4" s="337"/>
      <c r="FC4" s="337"/>
      <c r="FD4" s="337"/>
      <c r="FE4" s="337"/>
      <c r="FF4" s="337"/>
      <c r="FG4" s="337"/>
      <c r="FH4" s="337"/>
      <c r="FI4" s="337"/>
      <c r="FJ4" s="337"/>
      <c r="FK4" s="337"/>
      <c r="FL4" s="337"/>
      <c r="FM4" s="337"/>
      <c r="FN4" s="337"/>
      <c r="FO4" s="337"/>
      <c r="FP4" s="337"/>
      <c r="FQ4" s="337"/>
      <c r="FR4" s="337"/>
      <c r="FS4" s="337"/>
      <c r="FT4" s="337"/>
      <c r="FU4" s="337"/>
      <c r="FV4" s="337"/>
      <c r="FW4" s="337"/>
      <c r="FX4" s="337"/>
      <c r="FY4" s="337"/>
      <c r="FZ4" s="337"/>
      <c r="GA4" s="337"/>
      <c r="GB4" s="337"/>
      <c r="GC4" s="337"/>
      <c r="GD4" s="337"/>
      <c r="GE4" s="337"/>
      <c r="GF4" s="337"/>
      <c r="GG4" s="337"/>
      <c r="GH4" s="337"/>
      <c r="GI4" s="337"/>
      <c r="GJ4" s="337"/>
      <c r="GK4" s="337"/>
      <c r="GL4" s="337"/>
      <c r="GM4" s="337"/>
      <c r="GN4" s="337"/>
      <c r="GO4" s="337"/>
      <c r="GP4" s="337"/>
      <c r="GQ4" s="337"/>
      <c r="GR4" s="337"/>
      <c r="GS4" s="337"/>
      <c r="GT4" s="337"/>
      <c r="GU4" s="337"/>
      <c r="GV4" s="337"/>
      <c r="GW4" s="337"/>
      <c r="GX4" s="337"/>
      <c r="GY4" s="337"/>
      <c r="GZ4" s="337"/>
      <c r="HA4" s="337"/>
      <c r="HB4" s="337"/>
      <c r="HC4" s="337"/>
      <c r="HD4" s="337"/>
      <c r="HE4" s="337"/>
      <c r="HF4" s="337"/>
      <c r="HG4" s="337"/>
      <c r="HH4" s="337"/>
      <c r="HI4" s="337"/>
      <c r="HJ4" s="337"/>
      <c r="HK4" s="337"/>
      <c r="HL4" s="337"/>
      <c r="HM4" s="337"/>
      <c r="HN4" s="337"/>
      <c r="HO4" s="337"/>
      <c r="HP4" s="337"/>
      <c r="HQ4" s="337"/>
      <c r="HR4" s="337"/>
      <c r="HS4" s="337"/>
      <c r="HT4" s="337"/>
      <c r="HU4" s="337"/>
      <c r="HV4" s="337"/>
      <c r="HW4" s="337"/>
      <c r="HX4" s="337"/>
      <c r="HY4" s="337"/>
      <c r="HZ4" s="337"/>
      <c r="IA4" s="337"/>
      <c r="IB4" s="337"/>
      <c r="IC4" s="337"/>
      <c r="ID4" s="337"/>
      <c r="IE4" s="337"/>
    </row>
    <row r="5" spans="1:239" ht="15" customHeight="1" x14ac:dyDescent="0.2">
      <c r="A5" s="333"/>
      <c r="B5" s="333"/>
      <c r="C5" s="333"/>
      <c r="D5" s="333"/>
      <c r="E5" s="334"/>
      <c r="F5" s="335"/>
      <c r="G5" s="360"/>
      <c r="H5" s="336"/>
      <c r="I5" s="336"/>
      <c r="J5" s="336"/>
      <c r="K5" s="823" t="s">
        <v>228</v>
      </c>
      <c r="L5" s="823"/>
      <c r="M5" s="365"/>
      <c r="N5" s="365"/>
      <c r="O5" s="332"/>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c r="AW5" s="337"/>
      <c r="AX5" s="337"/>
      <c r="AY5" s="337"/>
      <c r="AZ5" s="337"/>
      <c r="BA5" s="337"/>
      <c r="BB5" s="337"/>
      <c r="BC5" s="337"/>
      <c r="BD5" s="337"/>
      <c r="BE5" s="337"/>
      <c r="BF5" s="337"/>
      <c r="BG5" s="337"/>
      <c r="BH5" s="337"/>
      <c r="BI5" s="337"/>
      <c r="BJ5" s="337"/>
      <c r="BK5" s="337"/>
      <c r="BL5" s="337"/>
      <c r="BM5" s="337"/>
      <c r="BN5" s="337"/>
      <c r="BO5" s="337"/>
      <c r="BP5" s="337"/>
      <c r="BQ5" s="337"/>
      <c r="BR5" s="337"/>
      <c r="BS5" s="337"/>
      <c r="BT5" s="337"/>
      <c r="BU5" s="337"/>
      <c r="BV5" s="337"/>
      <c r="BW5" s="337"/>
      <c r="BX5" s="337"/>
      <c r="BY5" s="337"/>
      <c r="BZ5" s="337"/>
      <c r="CA5" s="337"/>
      <c r="CB5" s="337"/>
      <c r="CC5" s="337"/>
      <c r="CD5" s="337"/>
      <c r="CE5" s="337"/>
      <c r="CF5" s="337"/>
      <c r="CG5" s="337"/>
      <c r="CH5" s="337"/>
      <c r="CI5" s="337"/>
      <c r="CJ5" s="337"/>
      <c r="CK5" s="337"/>
      <c r="CL5" s="337"/>
      <c r="CM5" s="337"/>
      <c r="CN5" s="337"/>
      <c r="CO5" s="337"/>
      <c r="CP5" s="337"/>
      <c r="CQ5" s="337"/>
      <c r="CR5" s="337"/>
      <c r="CS5" s="337"/>
      <c r="CT5" s="337"/>
      <c r="CU5" s="337"/>
      <c r="CV5" s="337"/>
      <c r="CW5" s="337"/>
      <c r="CX5" s="337"/>
      <c r="CY5" s="337"/>
      <c r="CZ5" s="337"/>
      <c r="DA5" s="337"/>
      <c r="DB5" s="337"/>
      <c r="DC5" s="337"/>
      <c r="DD5" s="337"/>
      <c r="DE5" s="337"/>
      <c r="DF5" s="337"/>
      <c r="DG5" s="337"/>
      <c r="DH5" s="337"/>
      <c r="DI5" s="337"/>
      <c r="DJ5" s="337"/>
      <c r="DK5" s="337"/>
      <c r="DL5" s="337"/>
      <c r="DM5" s="337"/>
      <c r="DN5" s="337"/>
      <c r="DO5" s="337"/>
      <c r="DP5" s="337"/>
      <c r="DQ5" s="337"/>
      <c r="DR5" s="337"/>
      <c r="DS5" s="337"/>
      <c r="DT5" s="337"/>
      <c r="DU5" s="337"/>
      <c r="DV5" s="337"/>
      <c r="DW5" s="337"/>
      <c r="DX5" s="337"/>
      <c r="DY5" s="337"/>
      <c r="DZ5" s="337"/>
      <c r="EA5" s="337"/>
      <c r="EB5" s="337"/>
      <c r="EC5" s="337"/>
      <c r="ED5" s="337"/>
      <c r="EE5" s="337"/>
      <c r="EF5" s="337"/>
      <c r="EG5" s="337"/>
      <c r="EH5" s="337"/>
      <c r="EI5" s="337"/>
      <c r="EJ5" s="337"/>
      <c r="EK5" s="337"/>
      <c r="EL5" s="337"/>
      <c r="EM5" s="337"/>
      <c r="EN5" s="337"/>
      <c r="EO5" s="337"/>
      <c r="EP5" s="337"/>
      <c r="EQ5" s="337"/>
      <c r="ER5" s="337"/>
      <c r="ES5" s="337"/>
      <c r="ET5" s="337"/>
      <c r="EU5" s="337"/>
      <c r="EV5" s="337"/>
      <c r="EW5" s="337"/>
      <c r="EX5" s="337"/>
      <c r="EY5" s="337"/>
      <c r="EZ5" s="337"/>
      <c r="FA5" s="337"/>
      <c r="FB5" s="337"/>
      <c r="FC5" s="337"/>
      <c r="FD5" s="337"/>
      <c r="FE5" s="337"/>
      <c r="FF5" s="337"/>
      <c r="FG5" s="337"/>
      <c r="FH5" s="337"/>
      <c r="FI5" s="337"/>
      <c r="FJ5" s="337"/>
      <c r="FK5" s="337"/>
      <c r="FL5" s="337"/>
      <c r="FM5" s="337"/>
      <c r="FN5" s="337"/>
      <c r="FO5" s="337"/>
      <c r="FP5" s="337"/>
      <c r="FQ5" s="337"/>
      <c r="FR5" s="337"/>
      <c r="FS5" s="337"/>
      <c r="FT5" s="337"/>
      <c r="FU5" s="337"/>
      <c r="FV5" s="337"/>
      <c r="FW5" s="337"/>
      <c r="FX5" s="337"/>
      <c r="FY5" s="337"/>
      <c r="FZ5" s="337"/>
      <c r="GA5" s="337"/>
      <c r="GB5" s="337"/>
      <c r="GC5" s="337"/>
      <c r="GD5" s="337"/>
      <c r="GE5" s="337"/>
      <c r="GF5" s="337"/>
      <c r="GG5" s="337"/>
      <c r="GH5" s="337"/>
      <c r="GI5" s="337"/>
      <c r="GJ5" s="337"/>
      <c r="GK5" s="337"/>
      <c r="GL5" s="337"/>
      <c r="GM5" s="337"/>
      <c r="GN5" s="337"/>
      <c r="GO5" s="337"/>
      <c r="GP5" s="337"/>
      <c r="GQ5" s="337"/>
      <c r="GR5" s="337"/>
      <c r="GS5" s="337"/>
      <c r="GT5" s="337"/>
      <c r="GU5" s="337"/>
      <c r="GV5" s="337"/>
      <c r="GW5" s="337"/>
      <c r="GX5" s="337"/>
      <c r="GY5" s="337"/>
      <c r="GZ5" s="337"/>
      <c r="HA5" s="337"/>
      <c r="HB5" s="337"/>
      <c r="HC5" s="337"/>
      <c r="HD5" s="337"/>
      <c r="HE5" s="337"/>
      <c r="HF5" s="337"/>
      <c r="HG5" s="337"/>
      <c r="HH5" s="337"/>
      <c r="HI5" s="337"/>
      <c r="HJ5" s="337"/>
      <c r="HK5" s="337"/>
      <c r="HL5" s="337"/>
      <c r="HM5" s="337"/>
      <c r="HN5" s="337"/>
      <c r="HO5" s="337"/>
      <c r="HP5" s="337"/>
      <c r="HQ5" s="337"/>
      <c r="HR5" s="337"/>
      <c r="HS5" s="337"/>
      <c r="HT5" s="337"/>
      <c r="HU5" s="337"/>
      <c r="HV5" s="337"/>
      <c r="HW5" s="337"/>
      <c r="HX5" s="337"/>
      <c r="HY5" s="337"/>
      <c r="HZ5" s="337"/>
      <c r="IA5" s="337"/>
      <c r="IB5" s="337"/>
      <c r="IC5" s="337"/>
      <c r="ID5" s="337"/>
      <c r="IE5" s="337"/>
    </row>
    <row r="6" spans="1:239" ht="15" customHeight="1" x14ac:dyDescent="0.2">
      <c r="A6" s="333"/>
      <c r="B6" s="333"/>
      <c r="C6" s="333"/>
      <c r="D6" s="333"/>
      <c r="E6" s="334"/>
      <c r="F6" s="335"/>
      <c r="G6" s="360"/>
      <c r="H6" s="336"/>
      <c r="I6" s="336"/>
      <c r="J6" s="336"/>
      <c r="K6" s="823" t="s">
        <v>229</v>
      </c>
      <c r="L6" s="823"/>
      <c r="M6" s="365"/>
      <c r="N6" s="365"/>
      <c r="O6" s="332"/>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37"/>
      <c r="AW6" s="337"/>
      <c r="AX6" s="337"/>
      <c r="AY6" s="337"/>
      <c r="AZ6" s="337"/>
      <c r="BA6" s="337"/>
      <c r="BB6" s="337"/>
      <c r="BC6" s="337"/>
      <c r="BD6" s="337"/>
      <c r="BE6" s="337"/>
      <c r="BF6" s="337"/>
      <c r="BG6" s="337"/>
      <c r="BH6" s="337"/>
      <c r="BI6" s="337"/>
      <c r="BJ6" s="337"/>
      <c r="BK6" s="337"/>
      <c r="BL6" s="337"/>
      <c r="BM6" s="337"/>
      <c r="BN6" s="337"/>
      <c r="BO6" s="337"/>
      <c r="BP6" s="337"/>
      <c r="BQ6" s="337"/>
      <c r="BR6" s="337"/>
      <c r="BS6" s="337"/>
      <c r="BT6" s="337"/>
      <c r="BU6" s="337"/>
      <c r="BV6" s="337"/>
      <c r="BW6" s="337"/>
      <c r="BX6" s="337"/>
      <c r="BY6" s="337"/>
      <c r="BZ6" s="337"/>
      <c r="CA6" s="337"/>
      <c r="CB6" s="337"/>
      <c r="CC6" s="337"/>
      <c r="CD6" s="337"/>
      <c r="CE6" s="337"/>
      <c r="CF6" s="337"/>
      <c r="CG6" s="337"/>
      <c r="CH6" s="337"/>
      <c r="CI6" s="337"/>
      <c r="CJ6" s="337"/>
      <c r="CK6" s="337"/>
      <c r="CL6" s="337"/>
      <c r="CM6" s="337"/>
      <c r="CN6" s="337"/>
      <c r="CO6" s="337"/>
      <c r="CP6" s="337"/>
      <c r="CQ6" s="337"/>
      <c r="CR6" s="337"/>
      <c r="CS6" s="337"/>
      <c r="CT6" s="337"/>
      <c r="CU6" s="337"/>
      <c r="CV6" s="337"/>
      <c r="CW6" s="337"/>
      <c r="CX6" s="337"/>
      <c r="CY6" s="337"/>
      <c r="CZ6" s="337"/>
      <c r="DA6" s="337"/>
      <c r="DB6" s="337"/>
      <c r="DC6" s="337"/>
      <c r="DD6" s="337"/>
      <c r="DE6" s="337"/>
      <c r="DF6" s="337"/>
      <c r="DG6" s="337"/>
      <c r="DH6" s="337"/>
      <c r="DI6" s="337"/>
      <c r="DJ6" s="337"/>
      <c r="DK6" s="337"/>
      <c r="DL6" s="337"/>
      <c r="DM6" s="337"/>
      <c r="DN6" s="337"/>
      <c r="DO6" s="337"/>
      <c r="DP6" s="337"/>
      <c r="DQ6" s="337"/>
      <c r="DR6" s="337"/>
      <c r="DS6" s="337"/>
      <c r="DT6" s="337"/>
      <c r="DU6" s="337"/>
      <c r="DV6" s="337"/>
      <c r="DW6" s="337"/>
      <c r="DX6" s="337"/>
      <c r="DY6" s="337"/>
      <c r="DZ6" s="337"/>
      <c r="EA6" s="337"/>
      <c r="EB6" s="337"/>
      <c r="EC6" s="337"/>
      <c r="ED6" s="337"/>
      <c r="EE6" s="337"/>
      <c r="EF6" s="337"/>
      <c r="EG6" s="337"/>
      <c r="EH6" s="337"/>
      <c r="EI6" s="337"/>
      <c r="EJ6" s="337"/>
      <c r="EK6" s="337"/>
      <c r="EL6" s="337"/>
      <c r="EM6" s="337"/>
      <c r="EN6" s="337"/>
      <c r="EO6" s="337"/>
      <c r="EP6" s="337"/>
      <c r="EQ6" s="337"/>
      <c r="ER6" s="337"/>
      <c r="ES6" s="337"/>
      <c r="ET6" s="337"/>
      <c r="EU6" s="337"/>
      <c r="EV6" s="337"/>
      <c r="EW6" s="337"/>
      <c r="EX6" s="337"/>
      <c r="EY6" s="337"/>
      <c r="EZ6" s="337"/>
      <c r="FA6" s="337"/>
      <c r="FB6" s="337"/>
      <c r="FC6" s="337"/>
      <c r="FD6" s="337"/>
      <c r="FE6" s="337"/>
      <c r="FF6" s="337"/>
      <c r="FG6" s="337"/>
      <c r="FH6" s="337"/>
      <c r="FI6" s="337"/>
      <c r="FJ6" s="337"/>
      <c r="FK6" s="337"/>
      <c r="FL6" s="337"/>
      <c r="FM6" s="337"/>
      <c r="FN6" s="337"/>
      <c r="FO6" s="337"/>
      <c r="FP6" s="337"/>
      <c r="FQ6" s="337"/>
      <c r="FR6" s="337"/>
      <c r="FS6" s="337"/>
      <c r="FT6" s="337"/>
      <c r="FU6" s="337"/>
      <c r="FV6" s="337"/>
      <c r="FW6" s="337"/>
      <c r="FX6" s="337"/>
      <c r="FY6" s="337"/>
      <c r="FZ6" s="337"/>
      <c r="GA6" s="337"/>
      <c r="GB6" s="337"/>
      <c r="GC6" s="337"/>
      <c r="GD6" s="337"/>
      <c r="GE6" s="337"/>
      <c r="GF6" s="337"/>
      <c r="GG6" s="337"/>
      <c r="GH6" s="337"/>
      <c r="GI6" s="337"/>
      <c r="GJ6" s="337"/>
      <c r="GK6" s="337"/>
      <c r="GL6" s="337"/>
      <c r="GM6" s="337"/>
      <c r="GN6" s="337"/>
      <c r="GO6" s="337"/>
      <c r="GP6" s="337"/>
      <c r="GQ6" s="337"/>
      <c r="GR6" s="337"/>
      <c r="GS6" s="337"/>
      <c r="GT6" s="337"/>
      <c r="GU6" s="337"/>
      <c r="GV6" s="337"/>
      <c r="GW6" s="337"/>
      <c r="GX6" s="337"/>
      <c r="GY6" s="337"/>
      <c r="GZ6" s="337"/>
      <c r="HA6" s="337"/>
      <c r="HB6" s="337"/>
      <c r="HC6" s="337"/>
      <c r="HD6" s="337"/>
      <c r="HE6" s="337"/>
      <c r="HF6" s="337"/>
      <c r="HG6" s="337"/>
      <c r="HH6" s="337"/>
      <c r="HI6" s="337"/>
      <c r="HJ6" s="337"/>
      <c r="HK6" s="337"/>
      <c r="HL6" s="337"/>
      <c r="HM6" s="337"/>
      <c r="HN6" s="337"/>
      <c r="HO6" s="337"/>
      <c r="HP6" s="337"/>
      <c r="HQ6" s="337"/>
      <c r="HR6" s="337"/>
      <c r="HS6" s="337"/>
      <c r="HT6" s="337"/>
      <c r="HU6" s="337"/>
      <c r="HV6" s="337"/>
      <c r="HW6" s="337"/>
      <c r="HX6" s="337"/>
      <c r="HY6" s="337"/>
      <c r="HZ6" s="337"/>
      <c r="IA6" s="337"/>
      <c r="IB6" s="337"/>
      <c r="IC6" s="337"/>
      <c r="ID6" s="337"/>
      <c r="IE6" s="337"/>
    </row>
    <row r="7" spans="1:239" ht="15" customHeight="1" x14ac:dyDescent="0.2">
      <c r="A7" s="333"/>
      <c r="B7" s="333"/>
      <c r="C7" s="333"/>
      <c r="D7" s="333"/>
      <c r="E7" s="334"/>
      <c r="F7" s="335"/>
      <c r="G7" s="360"/>
      <c r="H7" s="336"/>
      <c r="I7" s="336"/>
      <c r="J7" s="336"/>
      <c r="K7" s="823" t="s">
        <v>238</v>
      </c>
      <c r="L7" s="823"/>
      <c r="M7" s="823"/>
      <c r="N7" s="823"/>
      <c r="O7" s="332"/>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c r="AY7" s="337"/>
      <c r="AZ7" s="337"/>
      <c r="BA7" s="337"/>
      <c r="BB7" s="337"/>
      <c r="BC7" s="337"/>
      <c r="BD7" s="337"/>
      <c r="BE7" s="337"/>
      <c r="BF7" s="337"/>
      <c r="BG7" s="337"/>
      <c r="BH7" s="337"/>
      <c r="BI7" s="337"/>
      <c r="BJ7" s="337"/>
      <c r="BK7" s="337"/>
      <c r="BL7" s="337"/>
      <c r="BM7" s="337"/>
      <c r="BN7" s="337"/>
      <c r="BO7" s="337"/>
      <c r="BP7" s="337"/>
      <c r="BQ7" s="337"/>
      <c r="BR7" s="337"/>
      <c r="BS7" s="337"/>
      <c r="BT7" s="337"/>
      <c r="BU7" s="337"/>
      <c r="BV7" s="337"/>
      <c r="BW7" s="337"/>
      <c r="BX7" s="337"/>
      <c r="BY7" s="337"/>
      <c r="BZ7" s="337"/>
      <c r="CA7" s="337"/>
      <c r="CB7" s="337"/>
      <c r="CC7" s="337"/>
      <c r="CD7" s="337"/>
      <c r="CE7" s="337"/>
      <c r="CF7" s="337"/>
      <c r="CG7" s="337"/>
      <c r="CH7" s="337"/>
      <c r="CI7" s="337"/>
      <c r="CJ7" s="337"/>
      <c r="CK7" s="337"/>
      <c r="CL7" s="337"/>
      <c r="CM7" s="337"/>
      <c r="CN7" s="337"/>
      <c r="CO7" s="337"/>
      <c r="CP7" s="337"/>
      <c r="CQ7" s="337"/>
      <c r="CR7" s="337"/>
      <c r="CS7" s="337"/>
      <c r="CT7" s="337"/>
      <c r="CU7" s="337"/>
      <c r="CV7" s="337"/>
      <c r="CW7" s="337"/>
      <c r="CX7" s="337"/>
      <c r="CY7" s="337"/>
      <c r="CZ7" s="337"/>
      <c r="DA7" s="337"/>
      <c r="DB7" s="337"/>
      <c r="DC7" s="337"/>
      <c r="DD7" s="337"/>
      <c r="DE7" s="337"/>
      <c r="DF7" s="337"/>
      <c r="DG7" s="337"/>
      <c r="DH7" s="337"/>
      <c r="DI7" s="337"/>
      <c r="DJ7" s="337"/>
      <c r="DK7" s="337"/>
      <c r="DL7" s="337"/>
      <c r="DM7" s="337"/>
      <c r="DN7" s="337"/>
      <c r="DO7" s="337"/>
      <c r="DP7" s="337"/>
      <c r="DQ7" s="337"/>
      <c r="DR7" s="337"/>
      <c r="DS7" s="337"/>
      <c r="DT7" s="337"/>
      <c r="DU7" s="337"/>
      <c r="DV7" s="337"/>
      <c r="DW7" s="337"/>
      <c r="DX7" s="337"/>
      <c r="DY7" s="337"/>
      <c r="DZ7" s="337"/>
      <c r="EA7" s="337"/>
      <c r="EB7" s="337"/>
      <c r="EC7" s="337"/>
      <c r="ED7" s="337"/>
      <c r="EE7" s="337"/>
      <c r="EF7" s="337"/>
      <c r="EG7" s="337"/>
      <c r="EH7" s="337"/>
      <c r="EI7" s="337"/>
      <c r="EJ7" s="337"/>
      <c r="EK7" s="337"/>
      <c r="EL7" s="337"/>
      <c r="EM7" s="337"/>
      <c r="EN7" s="337"/>
      <c r="EO7" s="337"/>
      <c r="EP7" s="337"/>
      <c r="EQ7" s="337"/>
      <c r="ER7" s="337"/>
      <c r="ES7" s="337"/>
      <c r="ET7" s="337"/>
      <c r="EU7" s="337"/>
      <c r="EV7" s="337"/>
      <c r="EW7" s="337"/>
      <c r="EX7" s="337"/>
      <c r="EY7" s="337"/>
      <c r="EZ7" s="337"/>
      <c r="FA7" s="337"/>
      <c r="FB7" s="337"/>
      <c r="FC7" s="337"/>
      <c r="FD7" s="337"/>
      <c r="FE7" s="337"/>
      <c r="FF7" s="337"/>
      <c r="FG7" s="337"/>
      <c r="FH7" s="337"/>
      <c r="FI7" s="337"/>
      <c r="FJ7" s="337"/>
      <c r="FK7" s="337"/>
      <c r="FL7" s="337"/>
      <c r="FM7" s="337"/>
      <c r="FN7" s="337"/>
      <c r="FO7" s="337"/>
      <c r="FP7" s="337"/>
      <c r="FQ7" s="337"/>
      <c r="FR7" s="337"/>
      <c r="FS7" s="337"/>
      <c r="FT7" s="337"/>
      <c r="FU7" s="337"/>
      <c r="FV7" s="337"/>
      <c r="FW7" s="337"/>
      <c r="FX7" s="337"/>
      <c r="FY7" s="337"/>
      <c r="FZ7" s="337"/>
      <c r="GA7" s="337"/>
      <c r="GB7" s="337"/>
      <c r="GC7" s="337"/>
      <c r="GD7" s="337"/>
      <c r="GE7" s="337"/>
      <c r="GF7" s="337"/>
      <c r="GG7" s="337"/>
      <c r="GH7" s="337"/>
      <c r="GI7" s="337"/>
      <c r="GJ7" s="337"/>
      <c r="GK7" s="337"/>
      <c r="GL7" s="337"/>
      <c r="GM7" s="337"/>
      <c r="GN7" s="337"/>
      <c r="GO7" s="337"/>
      <c r="GP7" s="337"/>
      <c r="GQ7" s="337"/>
      <c r="GR7" s="337"/>
      <c r="GS7" s="337"/>
      <c r="GT7" s="337"/>
      <c r="GU7" s="337"/>
      <c r="GV7" s="337"/>
      <c r="GW7" s="337"/>
      <c r="GX7" s="337"/>
      <c r="GY7" s="337"/>
      <c r="GZ7" s="337"/>
      <c r="HA7" s="337"/>
      <c r="HB7" s="337"/>
      <c r="HC7" s="337"/>
      <c r="HD7" s="337"/>
      <c r="HE7" s="337"/>
      <c r="HF7" s="337"/>
      <c r="HG7" s="337"/>
      <c r="HH7" s="337"/>
      <c r="HI7" s="337"/>
      <c r="HJ7" s="337"/>
      <c r="HK7" s="337"/>
      <c r="HL7" s="337"/>
      <c r="HM7" s="337"/>
      <c r="HN7" s="337"/>
      <c r="HO7" s="337"/>
      <c r="HP7" s="337"/>
      <c r="HQ7" s="337"/>
      <c r="HR7" s="337"/>
      <c r="HS7" s="337"/>
      <c r="HT7" s="337"/>
      <c r="HU7" s="337"/>
      <c r="HV7" s="337"/>
      <c r="HW7" s="337"/>
      <c r="HX7" s="337"/>
      <c r="HY7" s="337"/>
      <c r="HZ7" s="337"/>
      <c r="IA7" s="337"/>
      <c r="IB7" s="337"/>
      <c r="IC7" s="337"/>
      <c r="ID7" s="337"/>
      <c r="IE7" s="337"/>
    </row>
    <row r="8" spans="1:239" ht="11.25" customHeight="1" x14ac:dyDescent="0.2">
      <c r="K8" s="7"/>
      <c r="L8" s="7"/>
      <c r="M8" s="7"/>
      <c r="N8" s="19"/>
    </row>
    <row r="9" spans="1:239" ht="15" customHeight="1" x14ac:dyDescent="0.2">
      <c r="K9" s="828" t="s">
        <v>222</v>
      </c>
      <c r="L9" s="828"/>
      <c r="M9" s="828"/>
      <c r="N9" s="828"/>
      <c r="O9" s="332"/>
      <c r="Q9" s="4"/>
      <c r="U9" s="5"/>
    </row>
    <row r="10" spans="1:239" ht="15" customHeight="1" x14ac:dyDescent="0.2">
      <c r="K10" s="828" t="s">
        <v>218</v>
      </c>
      <c r="L10" s="828"/>
      <c r="M10" s="828"/>
      <c r="N10" s="828"/>
      <c r="O10" s="332"/>
      <c r="Q10" s="4"/>
      <c r="U10" s="5"/>
    </row>
    <row r="11" spans="1:239" ht="15" customHeight="1" x14ac:dyDescent="0.2">
      <c r="A11" s="333"/>
      <c r="B11" s="333"/>
      <c r="C11" s="333"/>
      <c r="D11" s="333"/>
      <c r="E11" s="334"/>
      <c r="F11" s="335"/>
      <c r="G11" s="336"/>
      <c r="H11" s="336"/>
      <c r="I11" s="336"/>
      <c r="J11" s="336"/>
      <c r="K11" s="829" t="s">
        <v>219</v>
      </c>
      <c r="L11" s="829"/>
      <c r="M11" s="829"/>
      <c r="N11" s="829"/>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c r="AW11" s="337"/>
      <c r="AX11" s="337"/>
      <c r="AY11" s="337"/>
      <c r="AZ11" s="337"/>
      <c r="BA11" s="337"/>
      <c r="BB11" s="337"/>
      <c r="BC11" s="337"/>
      <c r="BD11" s="337"/>
      <c r="BE11" s="337"/>
      <c r="BF11" s="337"/>
      <c r="BG11" s="337"/>
      <c r="BH11" s="337"/>
      <c r="BI11" s="337"/>
      <c r="BJ11" s="337"/>
      <c r="BK11" s="337"/>
      <c r="BL11" s="337"/>
      <c r="BM11" s="337"/>
      <c r="BN11" s="337"/>
      <c r="BO11" s="337"/>
      <c r="BP11" s="337"/>
      <c r="BQ11" s="337"/>
      <c r="BR11" s="337"/>
      <c r="BS11" s="337"/>
      <c r="BT11" s="337"/>
      <c r="BU11" s="337"/>
      <c r="BV11" s="337"/>
      <c r="BW11" s="337"/>
      <c r="BX11" s="337"/>
      <c r="BY11" s="337"/>
      <c r="BZ11" s="337"/>
      <c r="CA11" s="337"/>
      <c r="CB11" s="337"/>
      <c r="CC11" s="337"/>
      <c r="CD11" s="337"/>
      <c r="CE11" s="337"/>
      <c r="CF11" s="337"/>
      <c r="CG11" s="337"/>
      <c r="CH11" s="337"/>
      <c r="CI11" s="337"/>
      <c r="CJ11" s="337"/>
      <c r="CK11" s="337"/>
      <c r="CL11" s="337"/>
      <c r="CM11" s="337"/>
      <c r="CN11" s="337"/>
      <c r="CO11" s="337"/>
      <c r="CP11" s="337"/>
      <c r="CQ11" s="337"/>
      <c r="CR11" s="337"/>
      <c r="CS11" s="337"/>
      <c r="CT11" s="337"/>
      <c r="CU11" s="337"/>
      <c r="CV11" s="337"/>
      <c r="CW11" s="337"/>
      <c r="CX11" s="337"/>
      <c r="CY11" s="337"/>
      <c r="CZ11" s="337"/>
      <c r="DA11" s="337"/>
      <c r="DB11" s="337"/>
      <c r="DC11" s="337"/>
      <c r="DD11" s="337"/>
      <c r="DE11" s="337"/>
      <c r="DF11" s="337"/>
      <c r="DG11" s="337"/>
      <c r="DH11" s="337"/>
      <c r="DI11" s="337"/>
      <c r="DJ11" s="337"/>
      <c r="DK11" s="337"/>
      <c r="DL11" s="337"/>
      <c r="DM11" s="337"/>
      <c r="DN11" s="337"/>
      <c r="DO11" s="337"/>
      <c r="DP11" s="337"/>
      <c r="DQ11" s="337"/>
      <c r="DR11" s="337"/>
      <c r="DS11" s="337"/>
      <c r="DT11" s="337"/>
      <c r="DU11" s="337"/>
      <c r="DV11" s="337"/>
      <c r="DW11" s="337"/>
      <c r="DX11" s="337"/>
      <c r="DY11" s="337"/>
      <c r="DZ11" s="337"/>
      <c r="EA11" s="337"/>
      <c r="EB11" s="337"/>
      <c r="EC11" s="337"/>
      <c r="ED11" s="337"/>
      <c r="EE11" s="337"/>
      <c r="EF11" s="337"/>
      <c r="EG11" s="337"/>
      <c r="EH11" s="337"/>
      <c r="EI11" s="337"/>
      <c r="EJ11" s="337"/>
      <c r="EK11" s="337"/>
      <c r="EL11" s="337"/>
      <c r="EM11" s="337"/>
      <c r="EN11" s="337"/>
      <c r="EO11" s="337"/>
      <c r="EP11" s="337"/>
      <c r="EQ11" s="337"/>
      <c r="ER11" s="337"/>
      <c r="ES11" s="337"/>
      <c r="ET11" s="337"/>
      <c r="EU11" s="337"/>
      <c r="EV11" s="337"/>
      <c r="EW11" s="337"/>
      <c r="EX11" s="337"/>
      <c r="EY11" s="337"/>
      <c r="EZ11" s="337"/>
      <c r="FA11" s="337"/>
      <c r="FB11" s="337"/>
      <c r="FC11" s="337"/>
      <c r="FD11" s="337"/>
      <c r="FE11" s="337"/>
      <c r="FF11" s="337"/>
      <c r="FG11" s="337"/>
      <c r="FH11" s="337"/>
      <c r="FI11" s="337"/>
      <c r="FJ11" s="337"/>
      <c r="FK11" s="337"/>
      <c r="FL11" s="337"/>
      <c r="FM11" s="337"/>
      <c r="FN11" s="337"/>
      <c r="FO11" s="337"/>
      <c r="FP11" s="337"/>
      <c r="FQ11" s="337"/>
      <c r="FR11" s="337"/>
      <c r="FS11" s="337"/>
      <c r="FT11" s="337"/>
      <c r="FU11" s="337"/>
      <c r="FV11" s="337"/>
      <c r="FW11" s="337"/>
      <c r="FX11" s="337"/>
      <c r="FY11" s="337"/>
      <c r="FZ11" s="337"/>
      <c r="GA11" s="337"/>
      <c r="GB11" s="337"/>
      <c r="GC11" s="337"/>
      <c r="GD11" s="337"/>
      <c r="GE11" s="337"/>
      <c r="GF11" s="337"/>
      <c r="GG11" s="337"/>
      <c r="GH11" s="337"/>
      <c r="GI11" s="337"/>
      <c r="GJ11" s="337"/>
      <c r="GK11" s="337"/>
      <c r="GL11" s="337"/>
      <c r="GM11" s="337"/>
      <c r="GN11" s="337"/>
      <c r="GO11" s="337"/>
      <c r="GP11" s="337"/>
      <c r="GQ11" s="337"/>
      <c r="GR11" s="337"/>
      <c r="GS11" s="337"/>
      <c r="GT11" s="337"/>
      <c r="GU11" s="337"/>
      <c r="GV11" s="337"/>
      <c r="GW11" s="337"/>
      <c r="GX11" s="337"/>
      <c r="GY11" s="337"/>
      <c r="GZ11" s="337"/>
      <c r="HA11" s="337"/>
      <c r="HB11" s="337"/>
      <c r="HC11" s="337"/>
      <c r="HD11" s="337"/>
      <c r="HE11" s="337"/>
      <c r="HF11" s="337"/>
      <c r="HG11" s="337"/>
      <c r="HH11" s="337"/>
      <c r="HI11" s="337"/>
      <c r="HJ11" s="337"/>
      <c r="HK11" s="337"/>
      <c r="HL11" s="337"/>
      <c r="HM11" s="337"/>
      <c r="HN11" s="337"/>
      <c r="HO11" s="337"/>
      <c r="HP11" s="337"/>
      <c r="HQ11" s="337"/>
      <c r="HR11" s="337"/>
      <c r="HS11" s="337"/>
      <c r="HT11" s="337"/>
      <c r="HU11" s="337"/>
      <c r="HV11" s="337"/>
      <c r="HW11" s="337"/>
    </row>
    <row r="12" spans="1:239" ht="15" customHeight="1" x14ac:dyDescent="0.2">
      <c r="A12" s="333"/>
      <c r="B12" s="333"/>
      <c r="C12" s="333"/>
      <c r="D12" s="333"/>
      <c r="E12" s="334"/>
      <c r="F12" s="335"/>
      <c r="G12" s="336"/>
      <c r="H12" s="336"/>
      <c r="I12" s="336"/>
      <c r="J12" s="336"/>
      <c r="K12" s="829" t="s">
        <v>217</v>
      </c>
      <c r="L12" s="829"/>
      <c r="M12" s="829"/>
      <c r="N12" s="829"/>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c r="AW12" s="337"/>
      <c r="AX12" s="337"/>
      <c r="AY12" s="337"/>
      <c r="AZ12" s="337"/>
      <c r="BA12" s="337"/>
      <c r="BB12" s="337"/>
      <c r="BC12" s="337"/>
      <c r="BD12" s="337"/>
      <c r="BE12" s="337"/>
      <c r="BF12" s="337"/>
      <c r="BG12" s="337"/>
      <c r="BH12" s="337"/>
      <c r="BI12" s="337"/>
      <c r="BJ12" s="337"/>
      <c r="BK12" s="337"/>
      <c r="BL12" s="337"/>
      <c r="BM12" s="337"/>
      <c r="BN12" s="337"/>
      <c r="BO12" s="337"/>
      <c r="BP12" s="337"/>
      <c r="BQ12" s="337"/>
      <c r="BR12" s="337"/>
      <c r="BS12" s="337"/>
      <c r="BT12" s="337"/>
      <c r="BU12" s="337"/>
      <c r="BV12" s="337"/>
      <c r="BW12" s="337"/>
      <c r="BX12" s="337"/>
      <c r="BY12" s="337"/>
      <c r="BZ12" s="337"/>
      <c r="CA12" s="337"/>
      <c r="CB12" s="337"/>
      <c r="CC12" s="337"/>
      <c r="CD12" s="337"/>
      <c r="CE12" s="337"/>
      <c r="CF12" s="337"/>
      <c r="CG12" s="337"/>
      <c r="CH12" s="337"/>
      <c r="CI12" s="337"/>
      <c r="CJ12" s="337"/>
      <c r="CK12" s="337"/>
      <c r="CL12" s="337"/>
      <c r="CM12" s="337"/>
      <c r="CN12" s="337"/>
      <c r="CO12" s="337"/>
      <c r="CP12" s="337"/>
      <c r="CQ12" s="337"/>
      <c r="CR12" s="337"/>
      <c r="CS12" s="337"/>
      <c r="CT12" s="337"/>
      <c r="CU12" s="337"/>
      <c r="CV12" s="337"/>
      <c r="CW12" s="337"/>
      <c r="CX12" s="337"/>
      <c r="CY12" s="337"/>
      <c r="CZ12" s="337"/>
      <c r="DA12" s="337"/>
      <c r="DB12" s="337"/>
      <c r="DC12" s="337"/>
      <c r="DD12" s="337"/>
      <c r="DE12" s="337"/>
      <c r="DF12" s="337"/>
      <c r="DG12" s="337"/>
      <c r="DH12" s="337"/>
      <c r="DI12" s="337"/>
      <c r="DJ12" s="337"/>
      <c r="DK12" s="337"/>
      <c r="DL12" s="337"/>
      <c r="DM12" s="337"/>
      <c r="DN12" s="337"/>
      <c r="DO12" s="337"/>
      <c r="DP12" s="337"/>
      <c r="DQ12" s="337"/>
      <c r="DR12" s="337"/>
      <c r="DS12" s="337"/>
      <c r="DT12" s="337"/>
      <c r="DU12" s="337"/>
      <c r="DV12" s="337"/>
      <c r="DW12" s="337"/>
      <c r="DX12" s="337"/>
      <c r="DY12" s="337"/>
      <c r="DZ12" s="337"/>
      <c r="EA12" s="337"/>
      <c r="EB12" s="337"/>
      <c r="EC12" s="337"/>
      <c r="ED12" s="337"/>
      <c r="EE12" s="337"/>
      <c r="EF12" s="337"/>
      <c r="EG12" s="337"/>
      <c r="EH12" s="337"/>
      <c r="EI12" s="337"/>
      <c r="EJ12" s="337"/>
      <c r="EK12" s="337"/>
      <c r="EL12" s="337"/>
      <c r="EM12" s="337"/>
      <c r="EN12" s="337"/>
      <c r="EO12" s="337"/>
      <c r="EP12" s="337"/>
      <c r="EQ12" s="337"/>
      <c r="ER12" s="337"/>
      <c r="ES12" s="337"/>
      <c r="ET12" s="337"/>
      <c r="EU12" s="337"/>
      <c r="EV12" s="337"/>
      <c r="EW12" s="337"/>
      <c r="EX12" s="337"/>
      <c r="EY12" s="337"/>
      <c r="EZ12" s="337"/>
      <c r="FA12" s="337"/>
      <c r="FB12" s="337"/>
      <c r="FC12" s="337"/>
      <c r="FD12" s="337"/>
      <c r="FE12" s="337"/>
      <c r="FF12" s="337"/>
      <c r="FG12" s="337"/>
      <c r="FH12" s="337"/>
      <c r="FI12" s="337"/>
      <c r="FJ12" s="337"/>
      <c r="FK12" s="337"/>
      <c r="FL12" s="337"/>
      <c r="FM12" s="337"/>
      <c r="FN12" s="337"/>
      <c r="FO12" s="337"/>
      <c r="FP12" s="337"/>
      <c r="FQ12" s="337"/>
      <c r="FR12" s="337"/>
      <c r="FS12" s="337"/>
      <c r="FT12" s="337"/>
      <c r="FU12" s="337"/>
      <c r="FV12" s="337"/>
      <c r="FW12" s="337"/>
      <c r="FX12" s="337"/>
      <c r="FY12" s="337"/>
      <c r="FZ12" s="337"/>
      <c r="GA12" s="337"/>
      <c r="GB12" s="337"/>
      <c r="GC12" s="337"/>
      <c r="GD12" s="337"/>
      <c r="GE12" s="337"/>
      <c r="GF12" s="337"/>
      <c r="GG12" s="337"/>
      <c r="GH12" s="337"/>
      <c r="GI12" s="337"/>
      <c r="GJ12" s="337"/>
      <c r="GK12" s="337"/>
      <c r="GL12" s="337"/>
      <c r="GM12" s="337"/>
      <c r="GN12" s="337"/>
      <c r="GO12" s="337"/>
      <c r="GP12" s="337"/>
      <c r="GQ12" s="337"/>
      <c r="GR12" s="337"/>
      <c r="GS12" s="337"/>
      <c r="GT12" s="337"/>
      <c r="GU12" s="337"/>
      <c r="GV12" s="337"/>
      <c r="GW12" s="337"/>
      <c r="GX12" s="337"/>
      <c r="GY12" s="337"/>
      <c r="GZ12" s="337"/>
      <c r="HA12" s="337"/>
      <c r="HB12" s="337"/>
      <c r="HC12" s="337"/>
      <c r="HD12" s="337"/>
      <c r="HE12" s="337"/>
      <c r="HF12" s="337"/>
      <c r="HG12" s="337"/>
      <c r="HH12" s="337"/>
      <c r="HI12" s="337"/>
      <c r="HJ12" s="337"/>
      <c r="HK12" s="337"/>
      <c r="HL12" s="337"/>
      <c r="HM12" s="337"/>
      <c r="HN12" s="337"/>
      <c r="HO12" s="337"/>
      <c r="HP12" s="337"/>
      <c r="HQ12" s="337"/>
      <c r="HR12" s="337"/>
      <c r="HS12" s="337"/>
      <c r="HT12" s="337"/>
      <c r="HU12" s="337"/>
      <c r="HV12" s="337"/>
      <c r="HW12" s="337"/>
    </row>
    <row r="13" spans="1:239" ht="9" customHeight="1" x14ac:dyDescent="0.2">
      <c r="K13" s="517"/>
      <c r="L13" s="517"/>
      <c r="M13" s="517"/>
      <c r="N13" s="517"/>
      <c r="U13" s="305"/>
    </row>
    <row r="14" spans="1:239" ht="15.95" customHeight="1" x14ac:dyDescent="0.2">
      <c r="A14" s="844" t="s">
        <v>207</v>
      </c>
      <c r="B14" s="844"/>
      <c r="C14" s="844"/>
      <c r="D14" s="844"/>
      <c r="E14" s="844"/>
      <c r="F14" s="844"/>
      <c r="G14" s="844"/>
      <c r="H14" s="844"/>
      <c r="I14" s="844"/>
      <c r="J14" s="844"/>
      <c r="K14" s="844"/>
      <c r="L14" s="844"/>
      <c r="M14" s="844"/>
      <c r="N14" s="844"/>
      <c r="U14" s="305"/>
    </row>
    <row r="15" spans="1:239" ht="20.25" customHeight="1" x14ac:dyDescent="0.2">
      <c r="A15" s="844" t="s">
        <v>0</v>
      </c>
      <c r="B15" s="844"/>
      <c r="C15" s="844"/>
      <c r="D15" s="844"/>
      <c r="E15" s="844"/>
      <c r="F15" s="844"/>
      <c r="G15" s="844"/>
      <c r="H15" s="844"/>
      <c r="I15" s="844"/>
      <c r="J15" s="844"/>
      <c r="K15" s="844"/>
      <c r="L15" s="844"/>
      <c r="M15" s="844"/>
      <c r="N15" s="844"/>
      <c r="Q15" s="6"/>
      <c r="U15" s="305"/>
    </row>
    <row r="16" spans="1:239" ht="14.25" customHeight="1" x14ac:dyDescent="0.2">
      <c r="A16" s="7"/>
      <c r="B16" s="7"/>
      <c r="C16" s="7"/>
      <c r="D16" s="7"/>
      <c r="E16" s="8"/>
      <c r="F16" s="8"/>
      <c r="G16" s="7"/>
      <c r="H16" s="7"/>
      <c r="I16" s="7"/>
      <c r="J16" s="7"/>
      <c r="K16" s="7"/>
      <c r="L16" s="845" t="s">
        <v>45</v>
      </c>
      <c r="M16" s="845"/>
      <c r="N16" s="845"/>
      <c r="U16" s="305"/>
    </row>
    <row r="17" spans="1:21" ht="30.75" customHeight="1" x14ac:dyDescent="0.2">
      <c r="A17" s="801" t="s">
        <v>1</v>
      </c>
      <c r="B17" s="671" t="s">
        <v>2</v>
      </c>
      <c r="C17" s="550" t="s">
        <v>3</v>
      </c>
      <c r="D17" s="654" t="s">
        <v>4</v>
      </c>
      <c r="E17" s="550" t="s">
        <v>5</v>
      </c>
      <c r="F17" s="551" t="s">
        <v>6</v>
      </c>
      <c r="G17" s="661" t="s">
        <v>156</v>
      </c>
      <c r="H17" s="655" t="s">
        <v>157</v>
      </c>
      <c r="I17" s="661" t="s">
        <v>158</v>
      </c>
      <c r="J17" s="661" t="s">
        <v>159</v>
      </c>
      <c r="K17" s="662" t="s">
        <v>7</v>
      </c>
      <c r="L17" s="662"/>
      <c r="M17" s="662"/>
      <c r="N17" s="663"/>
      <c r="U17" s="305"/>
    </row>
    <row r="18" spans="1:21" ht="28.7" customHeight="1" x14ac:dyDescent="0.2">
      <c r="A18" s="801"/>
      <c r="B18" s="671"/>
      <c r="C18" s="550"/>
      <c r="D18" s="654"/>
      <c r="E18" s="550"/>
      <c r="F18" s="552"/>
      <c r="G18" s="661"/>
      <c r="H18" s="656"/>
      <c r="I18" s="661"/>
      <c r="J18" s="661"/>
      <c r="K18" s="664" t="s">
        <v>9</v>
      </c>
      <c r="L18" s="662" t="s">
        <v>10</v>
      </c>
      <c r="M18" s="662"/>
      <c r="N18" s="665"/>
      <c r="U18" s="305"/>
    </row>
    <row r="19" spans="1:21" ht="95.25" customHeight="1" x14ac:dyDescent="0.2">
      <c r="A19" s="801"/>
      <c r="B19" s="671"/>
      <c r="C19" s="550"/>
      <c r="D19" s="654"/>
      <c r="E19" s="550"/>
      <c r="F19" s="553"/>
      <c r="G19" s="661"/>
      <c r="H19" s="657"/>
      <c r="I19" s="661"/>
      <c r="J19" s="661"/>
      <c r="K19" s="664"/>
      <c r="L19" s="296" t="s">
        <v>70</v>
      </c>
      <c r="M19" s="62" t="s">
        <v>71</v>
      </c>
      <c r="N19" s="309" t="s">
        <v>117</v>
      </c>
      <c r="U19" s="305"/>
    </row>
    <row r="20" spans="1:21" ht="21.75" customHeight="1" x14ac:dyDescent="0.2">
      <c r="A20" s="673" t="s">
        <v>97</v>
      </c>
      <c r="B20" s="674"/>
      <c r="C20" s="674"/>
      <c r="D20" s="674"/>
      <c r="E20" s="674"/>
      <c r="F20" s="674"/>
      <c r="G20" s="674"/>
      <c r="H20" s="674"/>
      <c r="I20" s="674"/>
      <c r="J20" s="674"/>
      <c r="K20" s="674"/>
      <c r="L20" s="674"/>
      <c r="M20" s="674"/>
      <c r="N20" s="675"/>
      <c r="U20" s="305"/>
    </row>
    <row r="21" spans="1:21" ht="19.5" customHeight="1" x14ac:dyDescent="0.2">
      <c r="A21" s="541" t="s">
        <v>72</v>
      </c>
      <c r="B21" s="542"/>
      <c r="C21" s="542"/>
      <c r="D21" s="542"/>
      <c r="E21" s="542"/>
      <c r="F21" s="542"/>
      <c r="G21" s="542"/>
      <c r="H21" s="542"/>
      <c r="I21" s="542"/>
      <c r="J21" s="542"/>
      <c r="K21" s="542"/>
      <c r="L21" s="542"/>
      <c r="M21" s="542"/>
      <c r="N21" s="543"/>
      <c r="U21" s="305"/>
    </row>
    <row r="22" spans="1:21" ht="17.25" customHeight="1" x14ac:dyDescent="0.2">
      <c r="A22" s="118" t="s">
        <v>11</v>
      </c>
      <c r="B22" s="148" t="s">
        <v>54</v>
      </c>
      <c r="C22" s="149"/>
      <c r="D22" s="149"/>
      <c r="E22" s="149"/>
      <c r="F22" s="149"/>
      <c r="G22" s="149"/>
      <c r="H22" s="149"/>
      <c r="I22" s="149"/>
      <c r="J22" s="149"/>
      <c r="K22" s="149"/>
      <c r="L22" s="149"/>
      <c r="M22" s="149"/>
      <c r="N22" s="310"/>
      <c r="O22" s="9"/>
      <c r="P22" s="9"/>
      <c r="Q22" s="93"/>
      <c r="U22" s="305"/>
    </row>
    <row r="23" spans="1:21" ht="34.5" customHeight="1" x14ac:dyDescent="0.2">
      <c r="A23" s="35" t="s">
        <v>11</v>
      </c>
      <c r="B23" s="293" t="s">
        <v>11</v>
      </c>
      <c r="C23" s="658" t="s">
        <v>68</v>
      </c>
      <c r="D23" s="525"/>
      <c r="E23" s="525"/>
      <c r="F23" s="659"/>
      <c r="G23" s="659"/>
      <c r="H23" s="659"/>
      <c r="I23" s="659"/>
      <c r="J23" s="659"/>
      <c r="K23" s="659"/>
      <c r="L23" s="659"/>
      <c r="M23" s="659"/>
      <c r="N23" s="660"/>
      <c r="U23" s="305"/>
    </row>
    <row r="24" spans="1:21" s="11" customFormat="1" ht="19.5" customHeight="1" x14ac:dyDescent="0.35">
      <c r="A24" s="666" t="s">
        <v>11</v>
      </c>
      <c r="B24" s="426" t="s">
        <v>11</v>
      </c>
      <c r="C24" s="667" t="s">
        <v>11</v>
      </c>
      <c r="D24" s="668" t="s">
        <v>135</v>
      </c>
      <c r="E24" s="669">
        <v>11</v>
      </c>
      <c r="F24" s="233" t="s">
        <v>12</v>
      </c>
      <c r="G24" s="63">
        <v>22.7</v>
      </c>
      <c r="H24" s="202"/>
      <c r="I24" s="51"/>
      <c r="J24" s="51"/>
      <c r="K24" s="518"/>
      <c r="L24" s="518"/>
      <c r="M24" s="518"/>
      <c r="N24" s="518"/>
      <c r="O24" s="10"/>
      <c r="P24" s="10"/>
    </row>
    <row r="25" spans="1:21" s="11" customFormat="1" ht="25.5" customHeight="1" x14ac:dyDescent="0.35">
      <c r="A25" s="666"/>
      <c r="B25" s="426"/>
      <c r="C25" s="667"/>
      <c r="D25" s="668"/>
      <c r="E25" s="670"/>
      <c r="F25" s="234" t="s">
        <v>8</v>
      </c>
      <c r="G25" s="232">
        <f>SUM(G24:G24)</f>
        <v>22.7</v>
      </c>
      <c r="H25" s="232">
        <f t="shared" ref="H25:J25" si="0">SUM(H24:H24)</f>
        <v>0</v>
      </c>
      <c r="I25" s="232">
        <f t="shared" si="0"/>
        <v>0</v>
      </c>
      <c r="J25" s="232">
        <f t="shared" si="0"/>
        <v>0</v>
      </c>
      <c r="K25" s="672"/>
      <c r="L25" s="672"/>
      <c r="M25" s="672"/>
      <c r="N25" s="672"/>
      <c r="O25" s="10"/>
      <c r="P25" s="10"/>
    </row>
    <row r="26" spans="1:21" s="11" customFormat="1" ht="24.75" customHeight="1" x14ac:dyDescent="0.35">
      <c r="A26" s="560" t="s">
        <v>11</v>
      </c>
      <c r="B26" s="651" t="s">
        <v>11</v>
      </c>
      <c r="C26" s="547" t="s">
        <v>18</v>
      </c>
      <c r="D26" s="544" t="s">
        <v>129</v>
      </c>
      <c r="E26" s="676">
        <v>11</v>
      </c>
      <c r="F26" s="432" t="s">
        <v>12</v>
      </c>
      <c r="G26" s="435"/>
      <c r="H26" s="438">
        <v>110</v>
      </c>
      <c r="I26" s="441">
        <v>120</v>
      </c>
      <c r="J26" s="441">
        <v>130</v>
      </c>
      <c r="K26" s="292" t="s">
        <v>173</v>
      </c>
      <c r="L26" s="235">
        <v>150</v>
      </c>
      <c r="M26" s="235">
        <v>153</v>
      </c>
      <c r="N26" s="235">
        <v>156</v>
      </c>
      <c r="O26" s="446"/>
      <c r="P26" s="446"/>
      <c r="Q26" s="446"/>
    </row>
    <row r="27" spans="1:21" s="11" customFormat="1" ht="24.75" customHeight="1" x14ac:dyDescent="0.35">
      <c r="A27" s="561"/>
      <c r="B27" s="652"/>
      <c r="C27" s="548"/>
      <c r="D27" s="545"/>
      <c r="E27" s="677"/>
      <c r="F27" s="433"/>
      <c r="G27" s="436"/>
      <c r="H27" s="439"/>
      <c r="I27" s="442"/>
      <c r="J27" s="442"/>
      <c r="K27" s="50" t="s">
        <v>174</v>
      </c>
      <c r="L27" s="174">
        <v>22300</v>
      </c>
      <c r="M27" s="174">
        <v>22400</v>
      </c>
      <c r="N27" s="174">
        <v>23000</v>
      </c>
      <c r="O27" s="446"/>
      <c r="P27" s="446"/>
      <c r="Q27" s="446"/>
    </row>
    <row r="28" spans="1:21" s="11" customFormat="1" ht="24.75" customHeight="1" x14ac:dyDescent="0.35">
      <c r="A28" s="561"/>
      <c r="B28" s="652"/>
      <c r="C28" s="548"/>
      <c r="D28" s="545"/>
      <c r="E28" s="677"/>
      <c r="F28" s="433"/>
      <c r="G28" s="436"/>
      <c r="H28" s="439"/>
      <c r="I28" s="442"/>
      <c r="J28" s="442"/>
      <c r="K28" s="236" t="s">
        <v>175</v>
      </c>
      <c r="L28" s="237">
        <v>2500</v>
      </c>
      <c r="M28" s="238" t="s">
        <v>130</v>
      </c>
      <c r="N28" s="175">
        <v>2500</v>
      </c>
      <c r="O28" s="10"/>
      <c r="P28" s="10"/>
    </row>
    <row r="29" spans="1:21" s="11" customFormat="1" ht="24.75" customHeight="1" x14ac:dyDescent="0.35">
      <c r="A29" s="561"/>
      <c r="B29" s="652"/>
      <c r="C29" s="548"/>
      <c r="D29" s="545"/>
      <c r="E29" s="677"/>
      <c r="F29" s="433"/>
      <c r="G29" s="436"/>
      <c r="H29" s="439"/>
      <c r="I29" s="442"/>
      <c r="J29" s="442"/>
      <c r="K29" s="239" t="s">
        <v>176</v>
      </c>
      <c r="L29" s="237">
        <v>710</v>
      </c>
      <c r="M29" s="238" t="s">
        <v>131</v>
      </c>
      <c r="N29" s="175">
        <v>715</v>
      </c>
      <c r="O29" s="460"/>
      <c r="P29" s="461"/>
    </row>
    <row r="30" spans="1:21" s="11" customFormat="1" ht="24.75" customHeight="1" x14ac:dyDescent="0.35">
      <c r="A30" s="561"/>
      <c r="B30" s="652"/>
      <c r="C30" s="548"/>
      <c r="D30" s="545"/>
      <c r="E30" s="677"/>
      <c r="F30" s="433"/>
      <c r="G30" s="436"/>
      <c r="H30" s="439"/>
      <c r="I30" s="442"/>
      <c r="J30" s="442"/>
      <c r="K30" s="236" t="s">
        <v>177</v>
      </c>
      <c r="L30" s="240">
        <v>130</v>
      </c>
      <c r="M30" s="241" t="s">
        <v>132</v>
      </c>
      <c r="N30" s="175">
        <v>135</v>
      </c>
      <c r="O30" s="10"/>
      <c r="P30" s="10"/>
    </row>
    <row r="31" spans="1:21" s="11" customFormat="1" ht="50.25" customHeight="1" x14ac:dyDescent="0.35">
      <c r="A31" s="561"/>
      <c r="B31" s="652"/>
      <c r="C31" s="548"/>
      <c r="D31" s="545"/>
      <c r="E31" s="677"/>
      <c r="F31" s="434"/>
      <c r="G31" s="437"/>
      <c r="H31" s="440"/>
      <c r="I31" s="443"/>
      <c r="J31" s="443"/>
      <c r="K31" s="239" t="s">
        <v>178</v>
      </c>
      <c r="L31" s="241" t="s">
        <v>59</v>
      </c>
      <c r="M31" s="241" t="s">
        <v>133</v>
      </c>
      <c r="N31" s="175">
        <v>54</v>
      </c>
      <c r="O31" s="10"/>
      <c r="P31" s="10"/>
    </row>
    <row r="32" spans="1:21" s="11" customFormat="1" ht="50.25" customHeight="1" x14ac:dyDescent="0.35">
      <c r="A32" s="561"/>
      <c r="B32" s="652"/>
      <c r="C32" s="548"/>
      <c r="D32" s="545"/>
      <c r="E32" s="677"/>
      <c r="F32" s="376" t="s">
        <v>235</v>
      </c>
      <c r="G32" s="377"/>
      <c r="H32" s="378">
        <v>32.1</v>
      </c>
      <c r="I32" s="379"/>
      <c r="J32" s="379"/>
      <c r="K32" s="236" t="s">
        <v>236</v>
      </c>
      <c r="L32" s="380" t="s">
        <v>237</v>
      </c>
      <c r="M32" s="380" t="s">
        <v>237</v>
      </c>
      <c r="N32" s="381">
        <v>7</v>
      </c>
      <c r="O32" s="374"/>
      <c r="P32" s="375"/>
      <c r="Q32" s="375"/>
      <c r="R32" s="375"/>
      <c r="S32" s="375"/>
    </row>
    <row r="33" spans="1:18" s="11" customFormat="1" ht="24" customHeight="1" x14ac:dyDescent="0.35">
      <c r="A33" s="562"/>
      <c r="B33" s="653"/>
      <c r="C33" s="549"/>
      <c r="D33" s="546"/>
      <c r="E33" s="678"/>
      <c r="F33" s="170" t="s">
        <v>8</v>
      </c>
      <c r="G33" s="171">
        <f>SUM(G26:G32)</f>
        <v>0</v>
      </c>
      <c r="H33" s="171">
        <f t="shared" ref="H33:J33" si="1">SUM(H26:H32)</f>
        <v>142.1</v>
      </c>
      <c r="I33" s="171">
        <f t="shared" si="1"/>
        <v>120</v>
      </c>
      <c r="J33" s="171">
        <f t="shared" si="1"/>
        <v>130</v>
      </c>
      <c r="K33" s="688"/>
      <c r="L33" s="689"/>
      <c r="M33" s="689"/>
      <c r="N33" s="689"/>
      <c r="O33" s="10"/>
      <c r="P33" s="10"/>
    </row>
    <row r="34" spans="1:18" s="11" customFormat="1" ht="45" customHeight="1" x14ac:dyDescent="0.35">
      <c r="A34" s="566" t="s">
        <v>11</v>
      </c>
      <c r="B34" s="426" t="s">
        <v>11</v>
      </c>
      <c r="C34" s="452" t="s">
        <v>13</v>
      </c>
      <c r="D34" s="843" t="s">
        <v>136</v>
      </c>
      <c r="E34" s="397" t="s">
        <v>29</v>
      </c>
      <c r="F34" s="185" t="s">
        <v>12</v>
      </c>
      <c r="G34" s="186">
        <v>47</v>
      </c>
      <c r="H34" s="190"/>
      <c r="I34" s="188"/>
      <c r="J34" s="188"/>
      <c r="K34" s="519"/>
      <c r="L34" s="520"/>
      <c r="M34" s="520"/>
      <c r="N34" s="521"/>
      <c r="O34" s="10"/>
      <c r="P34" s="10"/>
    </row>
    <row r="35" spans="1:18" s="11" customFormat="1" ht="26.25" customHeight="1" x14ac:dyDescent="0.35">
      <c r="A35" s="566"/>
      <c r="B35" s="426"/>
      <c r="C35" s="452"/>
      <c r="D35" s="453"/>
      <c r="E35" s="397"/>
      <c r="F35" s="119" t="s">
        <v>8</v>
      </c>
      <c r="G35" s="21">
        <f>SUM(G34:G34)</f>
        <v>47</v>
      </c>
      <c r="H35" s="21">
        <f t="shared" ref="H35:J35" si="2">SUM(H34:H34)</f>
        <v>0</v>
      </c>
      <c r="I35" s="21">
        <f t="shared" si="2"/>
        <v>0</v>
      </c>
      <c r="J35" s="21">
        <f t="shared" si="2"/>
        <v>0</v>
      </c>
      <c r="K35" s="832"/>
      <c r="L35" s="832"/>
      <c r="M35" s="832"/>
      <c r="N35" s="833"/>
      <c r="O35" s="10"/>
      <c r="P35" s="10"/>
    </row>
    <row r="36" spans="1:18" s="11" customFormat="1" ht="57" customHeight="1" x14ac:dyDescent="0.35">
      <c r="A36" s="566" t="s">
        <v>11</v>
      </c>
      <c r="B36" s="426" t="s">
        <v>11</v>
      </c>
      <c r="C36" s="452" t="s">
        <v>14</v>
      </c>
      <c r="D36" s="453" t="s">
        <v>137</v>
      </c>
      <c r="E36" s="646" t="s">
        <v>29</v>
      </c>
      <c r="F36" s="185" t="s">
        <v>12</v>
      </c>
      <c r="G36" s="200">
        <v>69.5</v>
      </c>
      <c r="H36" s="242"/>
      <c r="I36" s="243"/>
      <c r="J36" s="244"/>
      <c r="K36" s="245"/>
      <c r="L36" s="246"/>
      <c r="M36" s="246"/>
      <c r="N36" s="311"/>
      <c r="O36" s="10"/>
      <c r="P36" s="10"/>
    </row>
    <row r="37" spans="1:18" s="11" customFormat="1" ht="27.75" customHeight="1" x14ac:dyDescent="0.35">
      <c r="A37" s="566"/>
      <c r="B37" s="426"/>
      <c r="C37" s="452"/>
      <c r="D37" s="453"/>
      <c r="E37" s="646"/>
      <c r="F37" s="119" t="s">
        <v>8</v>
      </c>
      <c r="G37" s="21">
        <f>SUM(G36:G36)</f>
        <v>69.5</v>
      </c>
      <c r="H37" s="21">
        <f t="shared" ref="H37:J37" si="3">SUM(H36:H36)</f>
        <v>0</v>
      </c>
      <c r="I37" s="21">
        <f t="shared" si="3"/>
        <v>0</v>
      </c>
      <c r="J37" s="21">
        <f t="shared" si="3"/>
        <v>0</v>
      </c>
      <c r="K37" s="429"/>
      <c r="L37" s="429"/>
      <c r="M37" s="429"/>
      <c r="N37" s="430"/>
      <c r="O37" s="10"/>
      <c r="P37" s="10"/>
    </row>
    <row r="38" spans="1:18" s="11" customFormat="1" ht="27.75" customHeight="1" x14ac:dyDescent="0.35">
      <c r="A38" s="679" t="s">
        <v>11</v>
      </c>
      <c r="B38" s="651" t="s">
        <v>11</v>
      </c>
      <c r="C38" s="547" t="s">
        <v>25</v>
      </c>
      <c r="D38" s="389" t="s">
        <v>221</v>
      </c>
      <c r="E38" s="682" t="s">
        <v>29</v>
      </c>
      <c r="F38" s="840" t="s">
        <v>12</v>
      </c>
      <c r="G38" s="834"/>
      <c r="H38" s="837">
        <v>174.1</v>
      </c>
      <c r="I38" s="717">
        <v>120</v>
      </c>
      <c r="J38" s="813">
        <v>130</v>
      </c>
      <c r="K38" s="59" t="s">
        <v>179</v>
      </c>
      <c r="L38" s="169">
        <v>10</v>
      </c>
      <c r="M38" s="169">
        <v>10</v>
      </c>
      <c r="N38" s="169">
        <v>10</v>
      </c>
      <c r="O38" s="456"/>
      <c r="P38" s="457"/>
      <c r="Q38" s="373"/>
    </row>
    <row r="39" spans="1:18" s="11" customFormat="1" ht="27.75" customHeight="1" x14ac:dyDescent="0.35">
      <c r="A39" s="680"/>
      <c r="B39" s="652"/>
      <c r="C39" s="548"/>
      <c r="D39" s="390"/>
      <c r="E39" s="683"/>
      <c r="F39" s="841"/>
      <c r="G39" s="835"/>
      <c r="H39" s="838"/>
      <c r="I39" s="831"/>
      <c r="J39" s="814"/>
      <c r="K39" s="59" t="s">
        <v>64</v>
      </c>
      <c r="L39" s="169">
        <v>6</v>
      </c>
      <c r="M39" s="169">
        <v>6</v>
      </c>
      <c r="N39" s="169">
        <v>6</v>
      </c>
      <c r="O39" s="458"/>
      <c r="P39" s="457"/>
      <c r="Q39" s="373"/>
    </row>
    <row r="40" spans="1:18" s="11" customFormat="1" ht="27.75" customHeight="1" x14ac:dyDescent="0.35">
      <c r="A40" s="680"/>
      <c r="B40" s="652"/>
      <c r="C40" s="548"/>
      <c r="D40" s="390"/>
      <c r="E40" s="683"/>
      <c r="F40" s="841"/>
      <c r="G40" s="835"/>
      <c r="H40" s="838"/>
      <c r="I40" s="831"/>
      <c r="J40" s="814"/>
      <c r="K40" s="59" t="s">
        <v>180</v>
      </c>
      <c r="L40" s="169">
        <v>6</v>
      </c>
      <c r="M40" s="169">
        <v>6</v>
      </c>
      <c r="N40" s="169">
        <v>6</v>
      </c>
      <c r="O40" s="10"/>
      <c r="P40" s="10"/>
    </row>
    <row r="41" spans="1:18" s="11" customFormat="1" ht="9" customHeight="1" x14ac:dyDescent="0.35">
      <c r="A41" s="680"/>
      <c r="B41" s="652"/>
      <c r="C41" s="548"/>
      <c r="D41" s="390"/>
      <c r="E41" s="683"/>
      <c r="F41" s="842"/>
      <c r="G41" s="836"/>
      <c r="H41" s="839"/>
      <c r="I41" s="718"/>
      <c r="J41" s="815"/>
      <c r="K41" s="802" t="s">
        <v>66</v>
      </c>
      <c r="L41" s="804">
        <v>2</v>
      </c>
      <c r="M41" s="804" t="s">
        <v>65</v>
      </c>
      <c r="N41" s="804">
        <v>3</v>
      </c>
      <c r="O41" s="10"/>
      <c r="P41" s="10"/>
    </row>
    <row r="42" spans="1:18" s="11" customFormat="1" ht="27.75" customHeight="1" x14ac:dyDescent="0.35">
      <c r="A42" s="680"/>
      <c r="B42" s="652"/>
      <c r="C42" s="548"/>
      <c r="D42" s="390"/>
      <c r="E42" s="683"/>
      <c r="F42" s="177" t="s">
        <v>143</v>
      </c>
      <c r="G42" s="344"/>
      <c r="H42" s="361">
        <v>6</v>
      </c>
      <c r="I42" s="345"/>
      <c r="J42" s="352"/>
      <c r="K42" s="803"/>
      <c r="L42" s="805"/>
      <c r="M42" s="805"/>
      <c r="N42" s="805"/>
      <c r="O42" s="343"/>
      <c r="P42" s="10"/>
    </row>
    <row r="43" spans="1:18" s="11" customFormat="1" ht="27.75" customHeight="1" x14ac:dyDescent="0.35">
      <c r="A43" s="681"/>
      <c r="B43" s="653"/>
      <c r="C43" s="549"/>
      <c r="D43" s="588"/>
      <c r="E43" s="684"/>
      <c r="F43" s="339" t="s">
        <v>8</v>
      </c>
      <c r="G43" s="338">
        <f>SUM(G38:G42)</f>
        <v>0</v>
      </c>
      <c r="H43" s="338">
        <f t="shared" ref="H43:J43" si="4">SUM(H38:H42)</f>
        <v>180.1</v>
      </c>
      <c r="I43" s="338">
        <f t="shared" si="4"/>
        <v>120</v>
      </c>
      <c r="J43" s="338">
        <f t="shared" si="4"/>
        <v>130</v>
      </c>
      <c r="K43" s="685"/>
      <c r="L43" s="686"/>
      <c r="M43" s="686"/>
      <c r="N43" s="687"/>
      <c r="O43" s="10"/>
      <c r="P43" s="10"/>
    </row>
    <row r="44" spans="1:18" s="11" customFormat="1" ht="35.25" customHeight="1" x14ac:dyDescent="0.35">
      <c r="A44" s="566" t="s">
        <v>11</v>
      </c>
      <c r="B44" s="426" t="s">
        <v>11</v>
      </c>
      <c r="C44" s="452" t="s">
        <v>134</v>
      </c>
      <c r="D44" s="453" t="s">
        <v>208</v>
      </c>
      <c r="E44" s="398" t="s">
        <v>101</v>
      </c>
      <c r="F44" s="816" t="s">
        <v>12</v>
      </c>
      <c r="G44" s="819"/>
      <c r="H44" s="691">
        <v>415</v>
      </c>
      <c r="I44" s="605">
        <v>405</v>
      </c>
      <c r="J44" s="605">
        <v>410</v>
      </c>
      <c r="K44" s="59" t="s">
        <v>181</v>
      </c>
      <c r="L44" s="169">
        <v>5</v>
      </c>
      <c r="M44" s="169">
        <v>5</v>
      </c>
      <c r="N44" s="169">
        <v>5</v>
      </c>
      <c r="O44" s="444"/>
      <c r="P44" s="444"/>
      <c r="Q44" s="444"/>
      <c r="R44" s="444"/>
    </row>
    <row r="45" spans="1:18" s="11" customFormat="1" ht="35.25" customHeight="1" x14ac:dyDescent="0.35">
      <c r="A45" s="566"/>
      <c r="B45" s="426"/>
      <c r="C45" s="452"/>
      <c r="D45" s="453"/>
      <c r="E45" s="398"/>
      <c r="F45" s="817"/>
      <c r="G45" s="820"/>
      <c r="H45" s="692"/>
      <c r="I45" s="830"/>
      <c r="J45" s="830"/>
      <c r="K45" s="59" t="s">
        <v>174</v>
      </c>
      <c r="L45" s="262">
        <v>4690</v>
      </c>
      <c r="M45" s="262">
        <v>4700</v>
      </c>
      <c r="N45" s="262">
        <v>4700</v>
      </c>
      <c r="O45" s="444"/>
      <c r="P45" s="444"/>
      <c r="Q45" s="444"/>
      <c r="R45" s="444"/>
    </row>
    <row r="46" spans="1:18" s="11" customFormat="1" ht="35.25" customHeight="1" x14ac:dyDescent="0.35">
      <c r="A46" s="566"/>
      <c r="B46" s="426"/>
      <c r="C46" s="452"/>
      <c r="D46" s="453"/>
      <c r="E46" s="398"/>
      <c r="F46" s="818"/>
      <c r="G46" s="821"/>
      <c r="H46" s="693"/>
      <c r="I46" s="606"/>
      <c r="J46" s="606"/>
      <c r="K46" s="59" t="s">
        <v>182</v>
      </c>
      <c r="L46" s="263">
        <v>97500</v>
      </c>
      <c r="M46" s="263">
        <v>124000</v>
      </c>
      <c r="N46" s="263">
        <v>166000</v>
      </c>
      <c r="O46" s="444"/>
      <c r="P46" s="444"/>
      <c r="Q46" s="444"/>
      <c r="R46" s="444"/>
    </row>
    <row r="47" spans="1:18" s="11" customFormat="1" ht="22.5" customHeight="1" x14ac:dyDescent="0.35">
      <c r="A47" s="566"/>
      <c r="B47" s="426"/>
      <c r="C47" s="452"/>
      <c r="D47" s="453"/>
      <c r="E47" s="384"/>
      <c r="F47" s="340" t="s">
        <v>8</v>
      </c>
      <c r="G47" s="201">
        <f>SUM(G44:G46)</f>
        <v>0</v>
      </c>
      <c r="H47" s="201">
        <f>SUM(H44:H46)</f>
        <v>415</v>
      </c>
      <c r="I47" s="201">
        <f>SUM(I44:I46)</f>
        <v>405</v>
      </c>
      <c r="J47" s="201">
        <f>SUM(J44:J46)</f>
        <v>410</v>
      </c>
      <c r="K47" s="806"/>
      <c r="L47" s="806"/>
      <c r="M47" s="806"/>
      <c r="N47" s="807"/>
      <c r="O47" s="10"/>
      <c r="P47" s="10"/>
    </row>
    <row r="48" spans="1:18" s="11" customFormat="1" ht="21.75" customHeight="1" x14ac:dyDescent="0.35">
      <c r="A48" s="35" t="s">
        <v>11</v>
      </c>
      <c r="B48" s="31" t="s">
        <v>11</v>
      </c>
      <c r="C48" s="808" t="s">
        <v>17</v>
      </c>
      <c r="D48" s="809"/>
      <c r="E48" s="809"/>
      <c r="F48" s="810"/>
      <c r="G48" s="146">
        <f>SUM(G25+G33+G35+G37+G43+G47)</f>
        <v>139.19999999999999</v>
      </c>
      <c r="H48" s="265">
        <f>SUM(H25+H33+H35+H37+H43+H47)</f>
        <v>737.2</v>
      </c>
      <c r="I48" s="265">
        <f>SUM(I25+I33+I35+I37+I43+I47)</f>
        <v>645</v>
      </c>
      <c r="J48" s="265">
        <f>SUM(J25+J33+J35+J37+J43+J47)</f>
        <v>670</v>
      </c>
      <c r="K48" s="811"/>
      <c r="L48" s="811"/>
      <c r="M48" s="811"/>
      <c r="N48" s="812"/>
      <c r="O48" s="12"/>
      <c r="P48" s="12"/>
    </row>
    <row r="49" spans="1:18" s="11" customFormat="1" ht="27" customHeight="1" x14ac:dyDescent="0.35">
      <c r="A49" s="35" t="s">
        <v>11</v>
      </c>
      <c r="B49" s="208" t="s">
        <v>13</v>
      </c>
      <c r="C49" s="824" t="s">
        <v>168</v>
      </c>
      <c r="D49" s="824"/>
      <c r="E49" s="824"/>
      <c r="F49" s="824"/>
      <c r="G49" s="824"/>
      <c r="H49" s="824"/>
      <c r="I49" s="824"/>
      <c r="J49" s="824"/>
      <c r="K49" s="824"/>
      <c r="L49" s="824"/>
      <c r="M49" s="824"/>
      <c r="N49" s="824"/>
      <c r="O49" s="252"/>
      <c r="P49" s="10"/>
      <c r="Q49" s="10"/>
    </row>
    <row r="50" spans="1:18" s="250" customFormat="1" ht="32.25" customHeight="1" x14ac:dyDescent="0.25">
      <c r="A50" s="566" t="s">
        <v>11</v>
      </c>
      <c r="B50" s="650" t="s">
        <v>13</v>
      </c>
      <c r="C50" s="531" t="s">
        <v>11</v>
      </c>
      <c r="D50" s="696" t="s">
        <v>209</v>
      </c>
      <c r="E50" s="697" t="s">
        <v>169</v>
      </c>
      <c r="F50" s="299" t="s">
        <v>12</v>
      </c>
      <c r="G50" s="63">
        <v>2</v>
      </c>
      <c r="H50" s="202"/>
      <c r="I50" s="256"/>
      <c r="J50" s="257"/>
      <c r="K50" s="825"/>
      <c r="L50" s="825"/>
      <c r="M50" s="825"/>
      <c r="N50" s="825"/>
      <c r="O50" s="206"/>
      <c r="P50" s="249"/>
      <c r="Q50" s="249"/>
    </row>
    <row r="51" spans="1:18" s="250" customFormat="1" ht="22.5" customHeight="1" x14ac:dyDescent="0.25">
      <c r="A51" s="566"/>
      <c r="B51" s="650"/>
      <c r="C51" s="531"/>
      <c r="D51" s="696"/>
      <c r="E51" s="697"/>
      <c r="F51" s="300" t="s">
        <v>8</v>
      </c>
      <c r="G51" s="323">
        <f>SUM(G50:G50)</f>
        <v>2</v>
      </c>
      <c r="H51" s="323">
        <f>SUM(H50:H50)</f>
        <v>0</v>
      </c>
      <c r="I51" s="323">
        <f>SUM(I50:I50)</f>
        <v>0</v>
      </c>
      <c r="J51" s="323">
        <f>SUM(J50:J50)</f>
        <v>0</v>
      </c>
      <c r="K51" s="698"/>
      <c r="L51" s="698"/>
      <c r="M51" s="698"/>
      <c r="N51" s="698"/>
      <c r="O51" s="253"/>
      <c r="P51" s="249"/>
      <c r="Q51" s="249"/>
    </row>
    <row r="52" spans="1:18" s="250" customFormat="1" ht="23.25" customHeight="1" x14ac:dyDescent="0.25">
      <c r="A52" s="35" t="s">
        <v>11</v>
      </c>
      <c r="B52" s="208" t="s">
        <v>13</v>
      </c>
      <c r="C52" s="690" t="s">
        <v>60</v>
      </c>
      <c r="D52" s="596"/>
      <c r="E52" s="596"/>
      <c r="F52" s="596"/>
      <c r="G52" s="248">
        <f>G51</f>
        <v>2</v>
      </c>
      <c r="H52" s="248">
        <f>H51</f>
        <v>0</v>
      </c>
      <c r="I52" s="248">
        <f>I51</f>
        <v>0</v>
      </c>
      <c r="J52" s="248">
        <f>J51</f>
        <v>0</v>
      </c>
      <c r="K52" s="248"/>
      <c r="L52" s="255"/>
      <c r="M52" s="255"/>
      <c r="N52" s="255"/>
      <c r="O52" s="254"/>
      <c r="P52" s="251"/>
      <c r="Q52" s="251"/>
    </row>
    <row r="53" spans="1:18" s="11" customFormat="1" ht="18.75" customHeight="1" x14ac:dyDescent="0.35">
      <c r="A53" s="35" t="s">
        <v>11</v>
      </c>
      <c r="B53" s="208" t="s">
        <v>14</v>
      </c>
      <c r="C53" s="431" t="s">
        <v>19</v>
      </c>
      <c r="D53" s="431"/>
      <c r="E53" s="431"/>
      <c r="F53" s="431"/>
      <c r="G53" s="431"/>
      <c r="H53" s="431"/>
      <c r="I53" s="431"/>
      <c r="J53" s="431"/>
      <c r="K53" s="431"/>
      <c r="L53" s="431"/>
      <c r="M53" s="431"/>
      <c r="N53" s="431"/>
      <c r="O53" s="10"/>
      <c r="P53" s="10"/>
    </row>
    <row r="54" spans="1:18" s="11" customFormat="1" ht="41.25" customHeight="1" x14ac:dyDescent="0.35">
      <c r="A54" s="566" t="s">
        <v>11</v>
      </c>
      <c r="B54" s="426" t="s">
        <v>14</v>
      </c>
      <c r="C54" s="549" t="s">
        <v>11</v>
      </c>
      <c r="D54" s="588" t="s">
        <v>138</v>
      </c>
      <c r="E54" s="649" t="s">
        <v>100</v>
      </c>
      <c r="F54" s="189" t="s">
        <v>12</v>
      </c>
      <c r="G54" s="187">
        <v>27.9</v>
      </c>
      <c r="H54" s="383">
        <v>31.9</v>
      </c>
      <c r="I54" s="184">
        <v>28.6</v>
      </c>
      <c r="J54" s="184">
        <v>28.6</v>
      </c>
      <c r="K54" s="312" t="s">
        <v>183</v>
      </c>
      <c r="L54" s="313">
        <v>10</v>
      </c>
      <c r="M54" s="313">
        <v>10</v>
      </c>
      <c r="N54" s="314" t="s">
        <v>28</v>
      </c>
      <c r="O54" s="459"/>
      <c r="P54" s="444"/>
    </row>
    <row r="55" spans="1:18" s="11" customFormat="1" ht="18" customHeight="1" x14ac:dyDescent="0.35">
      <c r="A55" s="566"/>
      <c r="B55" s="426"/>
      <c r="C55" s="452"/>
      <c r="D55" s="453"/>
      <c r="E55" s="384"/>
      <c r="F55" s="119" t="s">
        <v>8</v>
      </c>
      <c r="G55" s="21">
        <f>SUM(G54:G54)</f>
        <v>27.9</v>
      </c>
      <c r="H55" s="21">
        <f>SUM(H54:H54)</f>
        <v>31.9</v>
      </c>
      <c r="I55" s="21">
        <f>SUM(I54:I54)</f>
        <v>28.6</v>
      </c>
      <c r="J55" s="21">
        <f>SUM(J54:J54)</f>
        <v>28.6</v>
      </c>
      <c r="K55" s="644"/>
      <c r="L55" s="644"/>
      <c r="M55" s="644"/>
      <c r="N55" s="645"/>
      <c r="O55" s="10"/>
      <c r="P55" s="10"/>
    </row>
    <row r="56" spans="1:18" s="11" customFormat="1" ht="64.5" customHeight="1" x14ac:dyDescent="0.35">
      <c r="A56" s="566" t="s">
        <v>11</v>
      </c>
      <c r="B56" s="426" t="s">
        <v>14</v>
      </c>
      <c r="C56" s="452" t="s">
        <v>13</v>
      </c>
      <c r="D56" s="453" t="s">
        <v>210</v>
      </c>
      <c r="E56" s="384" t="s">
        <v>100</v>
      </c>
      <c r="F56" s="647" t="s">
        <v>12</v>
      </c>
      <c r="G56" s="482">
        <v>20</v>
      </c>
      <c r="H56" s="699">
        <v>15.8</v>
      </c>
      <c r="I56" s="701">
        <v>27</v>
      </c>
      <c r="J56" s="701">
        <v>30</v>
      </c>
      <c r="K56" s="41" t="s">
        <v>184</v>
      </c>
      <c r="L56" s="297">
        <v>1.7</v>
      </c>
      <c r="M56" s="53" t="s">
        <v>62</v>
      </c>
      <c r="N56" s="315" t="s">
        <v>62</v>
      </c>
      <c r="O56" s="10"/>
      <c r="P56" s="10"/>
    </row>
    <row r="57" spans="1:18" s="11" customFormat="1" ht="31.5" customHeight="1" x14ac:dyDescent="0.35">
      <c r="A57" s="566"/>
      <c r="B57" s="426"/>
      <c r="C57" s="452"/>
      <c r="D57" s="453"/>
      <c r="E57" s="384"/>
      <c r="F57" s="648"/>
      <c r="G57" s="483"/>
      <c r="H57" s="700"/>
      <c r="I57" s="702"/>
      <c r="J57" s="702"/>
      <c r="K57" s="41" t="s">
        <v>185</v>
      </c>
      <c r="L57" s="297">
        <v>9</v>
      </c>
      <c r="M57" s="53" t="s">
        <v>63</v>
      </c>
      <c r="N57" s="315" t="s">
        <v>28</v>
      </c>
      <c r="O57" s="10"/>
      <c r="P57" s="10"/>
    </row>
    <row r="58" spans="1:18" s="11" customFormat="1" ht="23.25" customHeight="1" x14ac:dyDescent="0.35">
      <c r="A58" s="566"/>
      <c r="B58" s="426"/>
      <c r="C58" s="452"/>
      <c r="D58" s="453"/>
      <c r="E58" s="384"/>
      <c r="F58" s="120" t="s">
        <v>8</v>
      </c>
      <c r="G58" s="21">
        <f>SUM(G56:G57)</f>
        <v>20</v>
      </c>
      <c r="H58" s="21">
        <f t="shared" ref="H58:J58" si="5">SUM(H56:H57)</f>
        <v>15.8</v>
      </c>
      <c r="I58" s="21">
        <f t="shared" si="5"/>
        <v>27</v>
      </c>
      <c r="J58" s="21">
        <f t="shared" si="5"/>
        <v>30</v>
      </c>
      <c r="K58" s="644"/>
      <c r="L58" s="644"/>
      <c r="M58" s="644"/>
      <c r="N58" s="645"/>
      <c r="O58" s="10"/>
      <c r="P58" s="10"/>
    </row>
    <row r="59" spans="1:18" s="11" customFormat="1" ht="21.75" customHeight="1" x14ac:dyDescent="0.35">
      <c r="A59" s="35" t="s">
        <v>11</v>
      </c>
      <c r="B59" s="31" t="s">
        <v>14</v>
      </c>
      <c r="C59" s="400" t="s">
        <v>60</v>
      </c>
      <c r="D59" s="428"/>
      <c r="E59" s="428"/>
      <c r="F59" s="402"/>
      <c r="G59" s="145">
        <f>G55+G58</f>
        <v>47.9</v>
      </c>
      <c r="H59" s="264">
        <f t="shared" ref="H59:J59" si="6">H55+H58</f>
        <v>47.7</v>
      </c>
      <c r="I59" s="264">
        <f t="shared" si="6"/>
        <v>55.6</v>
      </c>
      <c r="J59" s="264">
        <f t="shared" si="6"/>
        <v>58.6</v>
      </c>
      <c r="K59" s="449"/>
      <c r="L59" s="449"/>
      <c r="M59" s="449"/>
      <c r="N59" s="450"/>
      <c r="O59" s="10"/>
      <c r="P59" s="10"/>
    </row>
    <row r="60" spans="1:18" s="11" customFormat="1" ht="20.25" customHeight="1" x14ac:dyDescent="0.35">
      <c r="A60" s="35" t="s">
        <v>11</v>
      </c>
      <c r="B60" s="31" t="s">
        <v>15</v>
      </c>
      <c r="C60" s="524" t="s">
        <v>56</v>
      </c>
      <c r="D60" s="525"/>
      <c r="E60" s="525"/>
      <c r="F60" s="525"/>
      <c r="G60" s="525"/>
      <c r="H60" s="525"/>
      <c r="I60" s="525"/>
      <c r="J60" s="525"/>
      <c r="K60" s="525"/>
      <c r="L60" s="525"/>
      <c r="M60" s="525"/>
      <c r="N60" s="526"/>
      <c r="O60" s="10"/>
      <c r="P60" s="10"/>
    </row>
    <row r="61" spans="1:18" s="11" customFormat="1" ht="76.5" customHeight="1" x14ac:dyDescent="0.35">
      <c r="A61" s="566" t="s">
        <v>11</v>
      </c>
      <c r="B61" s="426" t="s">
        <v>15</v>
      </c>
      <c r="C61" s="452" t="s">
        <v>11</v>
      </c>
      <c r="D61" s="453" t="s">
        <v>172</v>
      </c>
      <c r="E61" s="384" t="s">
        <v>100</v>
      </c>
      <c r="F61" s="176" t="s">
        <v>12</v>
      </c>
      <c r="G61" s="273">
        <v>3580.5</v>
      </c>
      <c r="H61" s="362">
        <v>4257.8999999999996</v>
      </c>
      <c r="I61" s="271">
        <v>4050</v>
      </c>
      <c r="J61" s="271">
        <v>4100</v>
      </c>
      <c r="K61" s="48" t="s">
        <v>186</v>
      </c>
      <c r="L61" s="54">
        <v>20</v>
      </c>
      <c r="M61" s="55" t="s">
        <v>139</v>
      </c>
      <c r="N61" s="316" t="s">
        <v>140</v>
      </c>
      <c r="O61" s="454"/>
      <c r="P61" s="455"/>
      <c r="Q61" s="375"/>
      <c r="R61" s="375"/>
    </row>
    <row r="62" spans="1:18" s="11" customFormat="1" ht="62.25" customHeight="1" x14ac:dyDescent="0.35">
      <c r="A62" s="566"/>
      <c r="B62" s="426"/>
      <c r="C62" s="452"/>
      <c r="D62" s="453"/>
      <c r="E62" s="384"/>
      <c r="F62" s="176"/>
      <c r="G62" s="273"/>
      <c r="H62" s="366"/>
      <c r="I62" s="368"/>
      <c r="J62" s="368"/>
      <c r="K62" s="48" t="s">
        <v>232</v>
      </c>
      <c r="L62" s="54">
        <v>100</v>
      </c>
      <c r="M62" s="370"/>
      <c r="N62" s="371"/>
      <c r="O62" s="369"/>
      <c r="P62" s="136"/>
      <c r="Q62" s="137"/>
      <c r="R62" s="104"/>
    </row>
    <row r="63" spans="1:18" s="11" customFormat="1" ht="33" customHeight="1" x14ac:dyDescent="0.35">
      <c r="A63" s="566"/>
      <c r="B63" s="426"/>
      <c r="C63" s="452"/>
      <c r="D63" s="453"/>
      <c r="E63" s="384"/>
      <c r="F63" s="176"/>
      <c r="G63" s="273"/>
      <c r="H63" s="366"/>
      <c r="I63" s="368"/>
      <c r="J63" s="368"/>
      <c r="K63" s="48" t="s">
        <v>233</v>
      </c>
      <c r="L63" s="54">
        <v>1</v>
      </c>
      <c r="M63" s="370"/>
      <c r="N63" s="371"/>
      <c r="O63" s="369"/>
      <c r="P63" s="136"/>
      <c r="Q63" s="137"/>
      <c r="R63" s="104"/>
    </row>
    <row r="64" spans="1:18" s="11" customFormat="1" ht="39" customHeight="1" x14ac:dyDescent="0.35">
      <c r="A64" s="566"/>
      <c r="B64" s="426"/>
      <c r="C64" s="452"/>
      <c r="D64" s="453"/>
      <c r="E64" s="384"/>
      <c r="F64" s="177" t="s">
        <v>143</v>
      </c>
      <c r="G64" s="172">
        <v>54</v>
      </c>
      <c r="H64" s="362">
        <v>122.5</v>
      </c>
      <c r="I64" s="135"/>
      <c r="J64" s="135"/>
      <c r="K64" s="301" t="s">
        <v>220</v>
      </c>
      <c r="L64" s="121">
        <v>2</v>
      </c>
      <c r="M64" s="122" t="s">
        <v>65</v>
      </c>
      <c r="N64" s="317"/>
      <c r="O64" s="367"/>
      <c r="P64" s="351"/>
      <c r="Q64" s="351"/>
      <c r="R64" s="104"/>
    </row>
    <row r="65" spans="1:18" s="11" customFormat="1" ht="69.75" customHeight="1" x14ac:dyDescent="0.35">
      <c r="A65" s="566"/>
      <c r="B65" s="426"/>
      <c r="C65" s="452"/>
      <c r="D65" s="453"/>
      <c r="E65" s="384"/>
      <c r="F65" s="178" t="s">
        <v>21</v>
      </c>
      <c r="G65" s="64">
        <v>421.2</v>
      </c>
      <c r="H65" s="259">
        <v>385.3</v>
      </c>
      <c r="I65" s="20">
        <v>400.9</v>
      </c>
      <c r="J65" s="20">
        <v>405</v>
      </c>
      <c r="K65" s="355" t="s">
        <v>187</v>
      </c>
      <c r="L65" s="356">
        <v>7.7</v>
      </c>
      <c r="M65" s="357" t="s">
        <v>141</v>
      </c>
      <c r="N65" s="358" t="s">
        <v>142</v>
      </c>
      <c r="O65" s="462"/>
      <c r="P65" s="463"/>
      <c r="Q65" s="106"/>
      <c r="R65" s="104"/>
    </row>
    <row r="66" spans="1:18" s="14" customFormat="1" ht="47.25" customHeight="1" x14ac:dyDescent="0.35">
      <c r="A66" s="566"/>
      <c r="B66" s="426"/>
      <c r="C66" s="452"/>
      <c r="D66" s="453"/>
      <c r="E66" s="384"/>
      <c r="F66" s="178" t="s">
        <v>144</v>
      </c>
      <c r="G66" s="64">
        <v>32.200000000000003</v>
      </c>
      <c r="H66" s="191"/>
      <c r="I66" s="20"/>
      <c r="J66" s="30"/>
      <c r="K66" s="236" t="s">
        <v>225</v>
      </c>
      <c r="L66" s="354">
        <v>500</v>
      </c>
      <c r="M66" s="354">
        <v>600</v>
      </c>
      <c r="N66" s="354">
        <v>700</v>
      </c>
      <c r="O66" s="13"/>
      <c r="P66" s="13"/>
      <c r="Q66" s="105"/>
      <c r="R66" s="105"/>
    </row>
    <row r="67" spans="1:18" s="11" customFormat="1" ht="27" customHeight="1" x14ac:dyDescent="0.35">
      <c r="A67" s="566"/>
      <c r="B67" s="426"/>
      <c r="C67" s="452"/>
      <c r="D67" s="453"/>
      <c r="E67" s="384"/>
      <c r="F67" s="179" t="s">
        <v>24</v>
      </c>
      <c r="G67" s="270">
        <v>45.2</v>
      </c>
      <c r="H67" s="272"/>
      <c r="I67" s="271"/>
      <c r="J67" s="271"/>
      <c r="K67" s="797"/>
      <c r="L67" s="798"/>
      <c r="M67" s="798"/>
      <c r="N67" s="799"/>
      <c r="O67" s="10"/>
      <c r="P67" s="10"/>
    </row>
    <row r="68" spans="1:18" s="11" customFormat="1" ht="22.5" customHeight="1" x14ac:dyDescent="0.35">
      <c r="A68" s="566"/>
      <c r="B68" s="426"/>
      <c r="C68" s="452"/>
      <c r="D68" s="453"/>
      <c r="E68" s="398"/>
      <c r="F68" s="60" t="s">
        <v>8</v>
      </c>
      <c r="G68" s="269">
        <f>SUM(G61:G67)</f>
        <v>4133.0999999999995</v>
      </c>
      <c r="H68" s="269">
        <f t="shared" ref="H68:J68" si="7">SUM(H61:H67)</f>
        <v>4765.7</v>
      </c>
      <c r="I68" s="269">
        <f t="shared" si="7"/>
        <v>4450.8999999999996</v>
      </c>
      <c r="J68" s="269">
        <f t="shared" si="7"/>
        <v>4505</v>
      </c>
      <c r="K68" s="624"/>
      <c r="L68" s="625"/>
      <c r="M68" s="625"/>
      <c r="N68" s="626"/>
      <c r="O68" s="10"/>
      <c r="P68" s="10"/>
    </row>
    <row r="69" spans="1:18" s="11" customFormat="1" ht="40.5" customHeight="1" x14ac:dyDescent="0.35">
      <c r="A69" s="793" t="s">
        <v>11</v>
      </c>
      <c r="B69" s="796" t="s">
        <v>15</v>
      </c>
      <c r="C69" s="794" t="s">
        <v>13</v>
      </c>
      <c r="D69" s="795" t="s">
        <v>145</v>
      </c>
      <c r="E69" s="384" t="s">
        <v>100</v>
      </c>
      <c r="F69" s="346" t="s">
        <v>102</v>
      </c>
      <c r="G69" s="347">
        <v>83</v>
      </c>
      <c r="H69" s="364"/>
      <c r="I69" s="348"/>
      <c r="J69" s="349"/>
      <c r="K69" s="363"/>
      <c r="L69" s="125"/>
      <c r="M69" s="125"/>
      <c r="N69" s="125"/>
      <c r="O69" s="136"/>
      <c r="P69" s="4"/>
      <c r="Q69" s="103"/>
    </row>
    <row r="70" spans="1:18" s="11" customFormat="1" ht="25.5" customHeight="1" x14ac:dyDescent="0.35">
      <c r="A70" s="793"/>
      <c r="B70" s="796"/>
      <c r="C70" s="794"/>
      <c r="D70" s="795"/>
      <c r="E70" s="384"/>
      <c r="F70" s="24" t="s">
        <v>8</v>
      </c>
      <c r="G70" s="58">
        <f>SUM(G69:G69)</f>
        <v>83</v>
      </c>
      <c r="H70" s="58">
        <f>SUM(H69:H69)</f>
        <v>0</v>
      </c>
      <c r="I70" s="58">
        <f>SUM(I69:I69)</f>
        <v>0</v>
      </c>
      <c r="J70" s="58">
        <f>SUM(J69:J69)</f>
        <v>0</v>
      </c>
      <c r="K70" s="826"/>
      <c r="L70" s="826"/>
      <c r="M70" s="826"/>
      <c r="N70" s="827"/>
      <c r="O70" s="10"/>
      <c r="P70" s="10"/>
    </row>
    <row r="71" spans="1:18" s="11" customFormat="1" ht="40.5" customHeight="1" x14ac:dyDescent="0.35">
      <c r="A71" s="793" t="s">
        <v>11</v>
      </c>
      <c r="B71" s="796" t="s">
        <v>15</v>
      </c>
      <c r="C71" s="794" t="s">
        <v>14</v>
      </c>
      <c r="D71" s="795" t="s">
        <v>223</v>
      </c>
      <c r="E71" s="384" t="s">
        <v>100</v>
      </c>
      <c r="F71" s="177" t="s">
        <v>231</v>
      </c>
      <c r="G71" s="347"/>
      <c r="H71" s="364">
        <v>15.5</v>
      </c>
      <c r="I71" s="348"/>
      <c r="J71" s="349"/>
      <c r="K71" s="350" t="s">
        <v>224</v>
      </c>
      <c r="L71" s="130">
        <v>8</v>
      </c>
      <c r="M71" s="350"/>
      <c r="N71" s="350"/>
      <c r="O71" s="4"/>
      <c r="P71" s="10"/>
      <c r="Q71" s="103"/>
    </row>
    <row r="72" spans="1:18" s="11" customFormat="1" ht="25.5" customHeight="1" x14ac:dyDescent="0.35">
      <c r="A72" s="793"/>
      <c r="B72" s="796"/>
      <c r="C72" s="794"/>
      <c r="D72" s="795"/>
      <c r="E72" s="384"/>
      <c r="F72" s="24" t="s">
        <v>8</v>
      </c>
      <c r="G72" s="58">
        <f>SUM(G71:G71)</f>
        <v>0</v>
      </c>
      <c r="H72" s="58">
        <f>SUM(H71:H71)</f>
        <v>15.5</v>
      </c>
      <c r="I72" s="58">
        <f>SUM(I71:I71)</f>
        <v>0</v>
      </c>
      <c r="J72" s="58">
        <f>SUM(J71:J71)</f>
        <v>0</v>
      </c>
      <c r="K72" s="475"/>
      <c r="L72" s="475"/>
      <c r="M72" s="475"/>
      <c r="N72" s="476"/>
      <c r="O72" s="10"/>
      <c r="P72" s="10"/>
    </row>
    <row r="73" spans="1:18" s="11" customFormat="1" ht="23.25" customHeight="1" x14ac:dyDescent="0.35">
      <c r="A73" s="36" t="s">
        <v>11</v>
      </c>
      <c r="B73" s="31" t="s">
        <v>15</v>
      </c>
      <c r="C73" s="400" t="s">
        <v>17</v>
      </c>
      <c r="D73" s="428"/>
      <c r="E73" s="428"/>
      <c r="F73" s="402"/>
      <c r="G73" s="267">
        <f>G68+G70+G72</f>
        <v>4216.0999999999995</v>
      </c>
      <c r="H73" s="359">
        <f t="shared" ref="H73:J73" si="8">H68+H70+H72</f>
        <v>4781.2</v>
      </c>
      <c r="I73" s="359">
        <f t="shared" si="8"/>
        <v>4450.8999999999996</v>
      </c>
      <c r="J73" s="359">
        <f t="shared" si="8"/>
        <v>4505</v>
      </c>
      <c r="K73" s="449"/>
      <c r="L73" s="449"/>
      <c r="M73" s="449"/>
      <c r="N73" s="450"/>
      <c r="O73" s="382"/>
      <c r="P73" s="126"/>
      <c r="Q73" s="126"/>
      <c r="R73" s="126"/>
    </row>
    <row r="74" spans="1:18" s="11" customFormat="1" ht="23.25" x14ac:dyDescent="0.35">
      <c r="A74" s="84" t="s">
        <v>11</v>
      </c>
      <c r="B74" s="629" t="s">
        <v>22</v>
      </c>
      <c r="C74" s="630"/>
      <c r="D74" s="630"/>
      <c r="E74" s="630"/>
      <c r="F74" s="631"/>
      <c r="G74" s="274">
        <f>G48+G52+G59+G73</f>
        <v>4405.2</v>
      </c>
      <c r="H74" s="274">
        <f>H48+H52+H59+H73</f>
        <v>5566.1</v>
      </c>
      <c r="I74" s="274">
        <f>I48+I52+I59+I73</f>
        <v>5151.5</v>
      </c>
      <c r="J74" s="274">
        <f>J48+J52+J59+J73</f>
        <v>5233.6000000000004</v>
      </c>
      <c r="K74" s="622"/>
      <c r="L74" s="622"/>
      <c r="M74" s="622"/>
      <c r="N74" s="623"/>
      <c r="O74" s="382"/>
      <c r="P74" s="126"/>
      <c r="Q74" s="126"/>
      <c r="R74" s="126"/>
    </row>
    <row r="75" spans="1:18" s="11" customFormat="1" ht="21.75" customHeight="1" x14ac:dyDescent="0.35">
      <c r="A75" s="84" t="s">
        <v>18</v>
      </c>
      <c r="B75" s="633" t="s">
        <v>211</v>
      </c>
      <c r="C75" s="634"/>
      <c r="D75" s="634"/>
      <c r="E75" s="634"/>
      <c r="F75" s="634"/>
      <c r="G75" s="634"/>
      <c r="H75" s="634"/>
      <c r="I75" s="634"/>
      <c r="J75" s="634"/>
      <c r="K75" s="634"/>
      <c r="L75" s="634"/>
      <c r="M75" s="634"/>
      <c r="N75" s="635"/>
      <c r="O75" s="382"/>
      <c r="P75" s="126"/>
      <c r="Q75" s="126"/>
      <c r="R75" s="126"/>
    </row>
    <row r="76" spans="1:18" s="11" customFormat="1" ht="22.5" customHeight="1" x14ac:dyDescent="0.35">
      <c r="A76" s="36" t="s">
        <v>18</v>
      </c>
      <c r="B76" s="318" t="s">
        <v>11</v>
      </c>
      <c r="C76" s="409" t="s">
        <v>23</v>
      </c>
      <c r="D76" s="411"/>
      <c r="E76" s="411"/>
      <c r="F76" s="411"/>
      <c r="G76" s="411"/>
      <c r="H76" s="411"/>
      <c r="I76" s="411"/>
      <c r="J76" s="411"/>
      <c r="K76" s="411"/>
      <c r="L76" s="411"/>
      <c r="M76" s="411"/>
      <c r="N76" s="412"/>
      <c r="O76" s="382"/>
      <c r="P76" s="126"/>
      <c r="Q76" s="126"/>
      <c r="R76" s="126"/>
    </row>
    <row r="77" spans="1:18" s="11" customFormat="1" ht="42" customHeight="1" x14ac:dyDescent="0.35">
      <c r="A77" s="636" t="s">
        <v>18</v>
      </c>
      <c r="B77" s="800" t="s">
        <v>11</v>
      </c>
      <c r="C77" s="448" t="s">
        <v>11</v>
      </c>
      <c r="D77" s="532" t="s">
        <v>212</v>
      </c>
      <c r="E77" s="445" t="s">
        <v>98</v>
      </c>
      <c r="F77" s="73" t="s">
        <v>12</v>
      </c>
      <c r="G77" s="196"/>
      <c r="H77" s="258"/>
      <c r="I77" s="157"/>
      <c r="J77" s="157"/>
      <c r="K77" s="47" t="s">
        <v>188</v>
      </c>
      <c r="L77" s="52">
        <v>1</v>
      </c>
      <c r="M77" s="52"/>
      <c r="N77" s="319"/>
      <c r="O77" s="382"/>
      <c r="P77" s="126"/>
      <c r="Q77" s="126"/>
      <c r="R77" s="126"/>
    </row>
    <row r="78" spans="1:18" s="11" customFormat="1" ht="21.75" customHeight="1" x14ac:dyDescent="0.35">
      <c r="A78" s="636"/>
      <c r="B78" s="800"/>
      <c r="C78" s="448"/>
      <c r="D78" s="532"/>
      <c r="E78" s="445"/>
      <c r="F78" s="28" t="s">
        <v>8</v>
      </c>
      <c r="G78" s="29">
        <f>SUM(G77:G77)</f>
        <v>0</v>
      </c>
      <c r="H78" s="29">
        <f>SUM(H77:H77)</f>
        <v>0</v>
      </c>
      <c r="I78" s="29">
        <f>SUM(I77:I77)</f>
        <v>0</v>
      </c>
      <c r="J78" s="29">
        <f>SUM(J77:J77)</f>
        <v>0</v>
      </c>
      <c r="K78" s="554"/>
      <c r="L78" s="554"/>
      <c r="M78" s="554"/>
      <c r="N78" s="555"/>
      <c r="O78" s="382"/>
      <c r="P78" s="126"/>
      <c r="Q78" s="126"/>
      <c r="R78" s="126"/>
    </row>
    <row r="79" spans="1:18" s="11" customFormat="1" ht="25.5" x14ac:dyDescent="0.35">
      <c r="A79" s="566" t="s">
        <v>18</v>
      </c>
      <c r="B79" s="426" t="s">
        <v>11</v>
      </c>
      <c r="C79" s="452" t="s">
        <v>18</v>
      </c>
      <c r="D79" s="453" t="s">
        <v>146</v>
      </c>
      <c r="E79" s="447" t="s">
        <v>109</v>
      </c>
      <c r="F79" s="627" t="s">
        <v>12</v>
      </c>
      <c r="G79" s="482">
        <v>29.4</v>
      </c>
      <c r="H79" s="522">
        <v>550</v>
      </c>
      <c r="I79" s="479">
        <v>250</v>
      </c>
      <c r="J79" s="479"/>
      <c r="K79" s="294" t="s">
        <v>189</v>
      </c>
      <c r="L79" s="56"/>
      <c r="M79" s="57"/>
      <c r="N79" s="320"/>
      <c r="O79" s="444"/>
      <c r="P79" s="444"/>
      <c r="Q79" s="444"/>
    </row>
    <row r="80" spans="1:18" s="11" customFormat="1" ht="38.25" x14ac:dyDescent="0.35">
      <c r="A80" s="566"/>
      <c r="B80" s="426"/>
      <c r="C80" s="452"/>
      <c r="D80" s="453"/>
      <c r="E80" s="447"/>
      <c r="F80" s="628"/>
      <c r="G80" s="483"/>
      <c r="H80" s="523"/>
      <c r="I80" s="480"/>
      <c r="J80" s="480"/>
      <c r="K80" s="159" t="s">
        <v>126</v>
      </c>
      <c r="L80" s="632" t="s">
        <v>128</v>
      </c>
      <c r="M80" s="295"/>
      <c r="N80" s="275"/>
      <c r="O80" s="451"/>
      <c r="P80" s="10"/>
      <c r="Q80" s="10"/>
    </row>
    <row r="81" spans="1:20" s="11" customFormat="1" ht="45" customHeight="1" x14ac:dyDescent="0.35">
      <c r="A81" s="566"/>
      <c r="B81" s="426"/>
      <c r="C81" s="452"/>
      <c r="D81" s="453"/>
      <c r="E81" s="447"/>
      <c r="F81" s="180" t="s">
        <v>235</v>
      </c>
      <c r="G81" s="65"/>
      <c r="H81" s="131">
        <v>40</v>
      </c>
      <c r="I81" s="26">
        <v>800</v>
      </c>
      <c r="J81" s="158"/>
      <c r="K81" s="160" t="s">
        <v>127</v>
      </c>
      <c r="L81" s="518"/>
      <c r="M81" s="111">
        <v>70</v>
      </c>
      <c r="N81" s="275"/>
      <c r="O81" s="451"/>
      <c r="P81" s="10"/>
      <c r="Q81" s="10"/>
    </row>
    <row r="82" spans="1:20" s="11" customFormat="1" ht="26.25" customHeight="1" x14ac:dyDescent="0.35">
      <c r="A82" s="566"/>
      <c r="B82" s="426"/>
      <c r="C82" s="452"/>
      <c r="D82" s="453"/>
      <c r="E82" s="447"/>
      <c r="F82" s="21" t="s">
        <v>8</v>
      </c>
      <c r="G82" s="21">
        <f>SUM(G79:G81)</f>
        <v>29.4</v>
      </c>
      <c r="H82" s="21">
        <f t="shared" ref="H82:J82" si="9">SUM(H79:H81)</f>
        <v>590</v>
      </c>
      <c r="I82" s="21">
        <f t="shared" si="9"/>
        <v>1050</v>
      </c>
      <c r="J82" s="21">
        <f t="shared" si="9"/>
        <v>0</v>
      </c>
      <c r="K82" s="393"/>
      <c r="L82" s="643"/>
      <c r="M82" s="393"/>
      <c r="N82" s="393"/>
      <c r="O82" s="10"/>
      <c r="P82" s="10"/>
    </row>
    <row r="83" spans="1:20" s="11" customFormat="1" ht="46.5" customHeight="1" x14ac:dyDescent="0.35">
      <c r="A83" s="566" t="s">
        <v>18</v>
      </c>
      <c r="B83" s="426" t="s">
        <v>11</v>
      </c>
      <c r="C83" s="452" t="s">
        <v>13</v>
      </c>
      <c r="D83" s="453" t="s">
        <v>170</v>
      </c>
      <c r="E83" s="384" t="s">
        <v>73</v>
      </c>
      <c r="F83" s="77" t="s">
        <v>12</v>
      </c>
      <c r="G83" s="64">
        <v>110</v>
      </c>
      <c r="H83" s="94">
        <v>102</v>
      </c>
      <c r="I83" s="132"/>
      <c r="J83" s="132"/>
      <c r="K83" s="641" t="s">
        <v>234</v>
      </c>
      <c r="L83" s="533">
        <v>100</v>
      </c>
      <c r="M83" s="637"/>
      <c r="N83" s="639"/>
      <c r="O83" s="444"/>
      <c r="P83" s="444"/>
      <c r="Q83" s="444"/>
    </row>
    <row r="84" spans="1:20" s="11" customFormat="1" ht="23.25" x14ac:dyDescent="0.35">
      <c r="A84" s="566"/>
      <c r="B84" s="426"/>
      <c r="C84" s="452"/>
      <c r="D84" s="453"/>
      <c r="E84" s="384"/>
      <c r="F84" s="77" t="s">
        <v>108</v>
      </c>
      <c r="G84" s="64">
        <v>751.7</v>
      </c>
      <c r="H84" s="131">
        <v>463.5</v>
      </c>
      <c r="I84" s="132"/>
      <c r="J84" s="132"/>
      <c r="K84" s="642"/>
      <c r="L84" s="534"/>
      <c r="M84" s="638"/>
      <c r="N84" s="640"/>
      <c r="O84" s="444"/>
      <c r="P84" s="444"/>
      <c r="Q84" s="444"/>
    </row>
    <row r="85" spans="1:20" s="11" customFormat="1" ht="24.75" customHeight="1" x14ac:dyDescent="0.35">
      <c r="A85" s="566"/>
      <c r="B85" s="426"/>
      <c r="C85" s="452"/>
      <c r="D85" s="453"/>
      <c r="E85" s="384"/>
      <c r="F85" s="24" t="s">
        <v>8</v>
      </c>
      <c r="G85" s="27">
        <f>SUM(G83:G84)</f>
        <v>861.7</v>
      </c>
      <c r="H85" s="27">
        <f>SUM(H83:H84)</f>
        <v>565.5</v>
      </c>
      <c r="I85" s="27">
        <f>SUM(I83:I84)</f>
        <v>0</v>
      </c>
      <c r="J85" s="27">
        <f>SUM(J83:J84)</f>
        <v>0</v>
      </c>
      <c r="K85" s="644"/>
      <c r="L85" s="644"/>
      <c r="M85" s="644"/>
      <c r="N85" s="645"/>
      <c r="O85" s="10"/>
      <c r="P85" s="10"/>
    </row>
    <row r="86" spans="1:20" s="11" customFormat="1" ht="33.75" customHeight="1" x14ac:dyDescent="0.35">
      <c r="A86" s="566" t="s">
        <v>18</v>
      </c>
      <c r="B86" s="426" t="s">
        <v>11</v>
      </c>
      <c r="C86" s="452" t="s">
        <v>14</v>
      </c>
      <c r="D86" s="514" t="s">
        <v>147</v>
      </c>
      <c r="E86" s="384" t="s">
        <v>74</v>
      </c>
      <c r="F86" s="72" t="s">
        <v>12</v>
      </c>
      <c r="G86" s="196">
        <v>104.8</v>
      </c>
      <c r="H86" s="259"/>
      <c r="I86" s="26"/>
      <c r="J86" s="26"/>
      <c r="K86" s="575" t="s">
        <v>230</v>
      </c>
      <c r="L86" s="498">
        <v>100</v>
      </c>
      <c r="M86" s="538"/>
      <c r="N86" s="567"/>
      <c r="O86" s="302"/>
      <c r="P86" s="303"/>
      <c r="Q86" s="303"/>
      <c r="R86" s="303"/>
      <c r="S86" s="304"/>
      <c r="T86" s="107"/>
    </row>
    <row r="87" spans="1:20" s="11" customFormat="1" ht="33" customHeight="1" x14ac:dyDescent="0.35">
      <c r="A87" s="566"/>
      <c r="B87" s="426"/>
      <c r="C87" s="452"/>
      <c r="D87" s="514"/>
      <c r="E87" s="384"/>
      <c r="F87" s="72" t="s">
        <v>171</v>
      </c>
      <c r="G87" s="196"/>
      <c r="H87" s="259">
        <v>100.5</v>
      </c>
      <c r="I87" s="26"/>
      <c r="J87" s="26"/>
      <c r="K87" s="576"/>
      <c r="L87" s="499"/>
      <c r="M87" s="539"/>
      <c r="N87" s="568"/>
      <c r="O87" s="353"/>
      <c r="P87" s="302"/>
      <c r="Q87" s="302"/>
      <c r="R87" s="303"/>
      <c r="S87" s="304"/>
      <c r="T87" s="107"/>
    </row>
    <row r="88" spans="1:20" s="11" customFormat="1" ht="33" customHeight="1" x14ac:dyDescent="0.35">
      <c r="A88" s="566"/>
      <c r="B88" s="426"/>
      <c r="C88" s="452"/>
      <c r="D88" s="514"/>
      <c r="E88" s="384"/>
      <c r="F88" s="72" t="s">
        <v>16</v>
      </c>
      <c r="G88" s="66">
        <v>300</v>
      </c>
      <c r="H88" s="372"/>
      <c r="I88" s="26"/>
      <c r="J88" s="26"/>
      <c r="K88" s="577"/>
      <c r="L88" s="500"/>
      <c r="M88" s="540"/>
      <c r="N88" s="569"/>
      <c r="O88" s="509"/>
      <c r="P88" s="510"/>
      <c r="Q88" s="108"/>
      <c r="R88" s="108"/>
    </row>
    <row r="89" spans="1:20" s="11" customFormat="1" ht="31.5" customHeight="1" x14ac:dyDescent="0.35">
      <c r="A89" s="566"/>
      <c r="B89" s="426"/>
      <c r="C89" s="452"/>
      <c r="D89" s="514"/>
      <c r="E89" s="384"/>
      <c r="F89" s="22" t="s">
        <v>8</v>
      </c>
      <c r="G89" s="21">
        <f>SUM(G86:G88)</f>
        <v>404.8</v>
      </c>
      <c r="H89" s="21">
        <f>SUM(H86:H88)</f>
        <v>100.5</v>
      </c>
      <c r="I89" s="21">
        <f>SUM(I86:I88)</f>
        <v>0</v>
      </c>
      <c r="J89" s="21">
        <f>SUM(J86:J88)</f>
        <v>0</v>
      </c>
      <c r="K89" s="529"/>
      <c r="L89" s="529"/>
      <c r="M89" s="529"/>
      <c r="N89" s="530"/>
      <c r="O89" s="108"/>
      <c r="P89" s="108"/>
      <c r="Q89" s="108"/>
      <c r="R89" s="108"/>
    </row>
    <row r="90" spans="1:20" s="11" customFormat="1" ht="24" customHeight="1" x14ac:dyDescent="0.35">
      <c r="A90" s="560" t="s">
        <v>18</v>
      </c>
      <c r="B90" s="423" t="s">
        <v>58</v>
      </c>
      <c r="C90" s="531" t="s">
        <v>25</v>
      </c>
      <c r="D90" s="694" t="s">
        <v>204</v>
      </c>
      <c r="E90" s="695" t="s">
        <v>73</v>
      </c>
      <c r="F90" s="620" t="s">
        <v>12</v>
      </c>
      <c r="G90" s="385"/>
      <c r="H90" s="387"/>
      <c r="I90" s="616">
        <v>525</v>
      </c>
      <c r="J90" s="618"/>
      <c r="K90" s="236" t="s">
        <v>205</v>
      </c>
      <c r="L90" s="286"/>
      <c r="M90" s="325">
        <v>1</v>
      </c>
      <c r="N90" s="285"/>
      <c r="O90" s="10"/>
      <c r="P90" s="10"/>
    </row>
    <row r="91" spans="1:20" s="11" customFormat="1" ht="27.75" customHeight="1" x14ac:dyDescent="0.35">
      <c r="A91" s="561"/>
      <c r="B91" s="424"/>
      <c r="C91" s="531"/>
      <c r="D91" s="694"/>
      <c r="E91" s="695"/>
      <c r="F91" s="621"/>
      <c r="G91" s="386"/>
      <c r="H91" s="388"/>
      <c r="I91" s="617"/>
      <c r="J91" s="619"/>
      <c r="K91" s="236" t="s">
        <v>206</v>
      </c>
      <c r="L91" s="284"/>
      <c r="M91" s="298">
        <v>100</v>
      </c>
      <c r="N91" s="285"/>
      <c r="O91" s="10"/>
      <c r="P91" s="10"/>
    </row>
    <row r="92" spans="1:20" s="11" customFormat="1" ht="19.899999999999999" customHeight="1" x14ac:dyDescent="0.35">
      <c r="A92" s="562"/>
      <c r="B92" s="425"/>
      <c r="C92" s="531"/>
      <c r="D92" s="694"/>
      <c r="E92" s="695"/>
      <c r="F92" s="44" t="s">
        <v>8</v>
      </c>
      <c r="G92" s="43">
        <f>SUM(G90:G91)</f>
        <v>0</v>
      </c>
      <c r="H92" s="43">
        <f t="shared" ref="H92:J92" si="10">SUM(H90:H91)</f>
        <v>0</v>
      </c>
      <c r="I92" s="43">
        <f t="shared" si="10"/>
        <v>525</v>
      </c>
      <c r="J92" s="43">
        <f t="shared" si="10"/>
        <v>0</v>
      </c>
      <c r="K92" s="535"/>
      <c r="L92" s="536"/>
      <c r="M92" s="536"/>
      <c r="N92" s="537"/>
      <c r="O92" s="10"/>
      <c r="P92" s="10"/>
    </row>
    <row r="93" spans="1:20" s="11" customFormat="1" ht="42.75" customHeight="1" x14ac:dyDescent="0.35">
      <c r="A93" s="560" t="s">
        <v>18</v>
      </c>
      <c r="B93" s="423" t="s">
        <v>58</v>
      </c>
      <c r="C93" s="531" t="s">
        <v>27</v>
      </c>
      <c r="D93" s="696" t="s">
        <v>213</v>
      </c>
      <c r="E93" s="695" t="s">
        <v>73</v>
      </c>
      <c r="F93" s="78" t="s">
        <v>12</v>
      </c>
      <c r="G93" s="67"/>
      <c r="H93" s="193"/>
      <c r="I93" s="42">
        <v>20</v>
      </c>
      <c r="J93" s="42">
        <v>20</v>
      </c>
      <c r="K93" s="419" t="s">
        <v>67</v>
      </c>
      <c r="L93" s="527"/>
      <c r="M93" s="421">
        <v>100</v>
      </c>
      <c r="N93" s="573">
        <v>100</v>
      </c>
      <c r="O93" s="10"/>
      <c r="P93" s="10"/>
    </row>
    <row r="94" spans="1:20" s="11" customFormat="1" ht="27.75" customHeight="1" x14ac:dyDescent="0.35">
      <c r="A94" s="561"/>
      <c r="B94" s="424"/>
      <c r="C94" s="531"/>
      <c r="D94" s="696"/>
      <c r="E94" s="695"/>
      <c r="F94" s="78" t="s">
        <v>16</v>
      </c>
      <c r="G94" s="197"/>
      <c r="H94" s="193"/>
      <c r="I94" s="42">
        <v>27</v>
      </c>
      <c r="J94" s="42">
        <v>27</v>
      </c>
      <c r="K94" s="420"/>
      <c r="L94" s="528"/>
      <c r="M94" s="422"/>
      <c r="N94" s="574"/>
      <c r="O94" s="10"/>
      <c r="P94" s="10"/>
    </row>
    <row r="95" spans="1:20" s="11" customFormat="1" ht="19.899999999999999" customHeight="1" x14ac:dyDescent="0.35">
      <c r="A95" s="562"/>
      <c r="B95" s="425"/>
      <c r="C95" s="531"/>
      <c r="D95" s="696"/>
      <c r="E95" s="695"/>
      <c r="F95" s="44" t="s">
        <v>8</v>
      </c>
      <c r="G95" s="43">
        <f>SUM(G93:G94)</f>
        <v>0</v>
      </c>
      <c r="H95" s="43">
        <f t="shared" ref="H95:J95" si="11">SUM(H93:H94)</f>
        <v>0</v>
      </c>
      <c r="I95" s="43">
        <f t="shared" si="11"/>
        <v>47</v>
      </c>
      <c r="J95" s="43">
        <f t="shared" si="11"/>
        <v>47</v>
      </c>
      <c r="K95" s="570"/>
      <c r="L95" s="571"/>
      <c r="M95" s="571"/>
      <c r="N95" s="572"/>
      <c r="O95" s="10"/>
      <c r="P95" s="10"/>
    </row>
    <row r="96" spans="1:20" s="16" customFormat="1" ht="21.75" customHeight="1" x14ac:dyDescent="0.35">
      <c r="A96" s="37" t="s">
        <v>18</v>
      </c>
      <c r="B96" s="32" t="s">
        <v>11</v>
      </c>
      <c r="C96" s="790" t="s">
        <v>17</v>
      </c>
      <c r="D96" s="791">
        <v>0</v>
      </c>
      <c r="E96" s="791">
        <v>0</v>
      </c>
      <c r="F96" s="792" t="e">
        <f>NA()</f>
        <v>#N/A</v>
      </c>
      <c r="G96" s="181">
        <f>G78+G82+G85+G89+G92+G95</f>
        <v>1295.9000000000001</v>
      </c>
      <c r="H96" s="181">
        <f>H78+H82+H85+H89+H92+H95</f>
        <v>1256</v>
      </c>
      <c r="I96" s="181">
        <f>I78+I82+I85+I89+I92+I95</f>
        <v>1622</v>
      </c>
      <c r="J96" s="181">
        <f>J78+J82+J85+J89+J92+J95</f>
        <v>47</v>
      </c>
      <c r="K96" s="492"/>
      <c r="L96" s="492"/>
      <c r="M96" s="492"/>
      <c r="N96" s="493"/>
      <c r="O96" s="15"/>
      <c r="P96" s="15"/>
    </row>
    <row r="97" spans="1:17" s="11" customFormat="1" ht="23.1" customHeight="1" x14ac:dyDescent="0.35">
      <c r="A97" s="35" t="s">
        <v>18</v>
      </c>
      <c r="B97" s="31" t="s">
        <v>18</v>
      </c>
      <c r="C97" s="524" t="s">
        <v>26</v>
      </c>
      <c r="D97" s="525"/>
      <c r="E97" s="525"/>
      <c r="F97" s="525"/>
      <c r="G97" s="525"/>
      <c r="H97" s="525"/>
      <c r="I97" s="525"/>
      <c r="J97" s="525"/>
      <c r="K97" s="525"/>
      <c r="L97" s="525"/>
      <c r="M97" s="525"/>
      <c r="N97" s="526"/>
      <c r="O97" s="10"/>
      <c r="P97" s="10"/>
    </row>
    <row r="98" spans="1:17" s="11" customFormat="1" ht="112.5" customHeight="1" x14ac:dyDescent="0.35">
      <c r="A98" s="566" t="s">
        <v>18</v>
      </c>
      <c r="B98" s="426" t="s">
        <v>18</v>
      </c>
      <c r="C98" s="427" t="s">
        <v>13</v>
      </c>
      <c r="D98" s="453" t="s">
        <v>214</v>
      </c>
      <c r="E98" s="384" t="s">
        <v>75</v>
      </c>
      <c r="F98" s="38" t="s">
        <v>12</v>
      </c>
      <c r="G98" s="65"/>
      <c r="H98" s="192"/>
      <c r="I98" s="155">
        <v>19.5</v>
      </c>
      <c r="J98" s="109">
        <v>19.399999999999999</v>
      </c>
      <c r="K98" s="503" t="s">
        <v>118</v>
      </c>
      <c r="L98" s="505"/>
      <c r="M98" s="507" t="s">
        <v>61</v>
      </c>
      <c r="N98" s="515" t="s">
        <v>61</v>
      </c>
      <c r="O98" s="10"/>
      <c r="P98" s="10"/>
    </row>
    <row r="99" spans="1:17" s="11" customFormat="1" ht="60" customHeight="1" x14ac:dyDescent="0.35">
      <c r="A99" s="566"/>
      <c r="B99" s="426"/>
      <c r="C99" s="427"/>
      <c r="D99" s="453"/>
      <c r="E99" s="384"/>
      <c r="F99" s="76" t="s">
        <v>24</v>
      </c>
      <c r="G99" s="65"/>
      <c r="H99" s="192"/>
      <c r="I99" s="331">
        <v>155.6</v>
      </c>
      <c r="J99" s="109">
        <v>23.5</v>
      </c>
      <c r="K99" s="504"/>
      <c r="L99" s="506"/>
      <c r="M99" s="508"/>
      <c r="N99" s="516"/>
      <c r="O99" s="10"/>
      <c r="P99" s="10"/>
    </row>
    <row r="100" spans="1:17" s="11" customFormat="1" ht="20.25" customHeight="1" x14ac:dyDescent="0.35">
      <c r="A100" s="566"/>
      <c r="B100" s="426"/>
      <c r="C100" s="427"/>
      <c r="D100" s="453"/>
      <c r="E100" s="384"/>
      <c r="F100" s="27" t="s">
        <v>8</v>
      </c>
      <c r="G100" s="27">
        <f>SUM(G98:G99)</f>
        <v>0</v>
      </c>
      <c r="H100" s="27">
        <f t="shared" ref="H100:J100" si="12">SUM(H98:H99)</f>
        <v>0</v>
      </c>
      <c r="I100" s="27">
        <f t="shared" si="12"/>
        <v>175.1</v>
      </c>
      <c r="J100" s="27">
        <f t="shared" si="12"/>
        <v>42.9</v>
      </c>
      <c r="K100" s="288"/>
      <c r="L100" s="511"/>
      <c r="M100" s="511"/>
      <c r="N100" s="512"/>
      <c r="O100" s="10"/>
      <c r="P100" s="10"/>
    </row>
    <row r="101" spans="1:17" s="11" customFormat="1" ht="27" customHeight="1" x14ac:dyDescent="0.35">
      <c r="A101" s="566" t="s">
        <v>18</v>
      </c>
      <c r="B101" s="426" t="s">
        <v>18</v>
      </c>
      <c r="C101" s="587" t="s">
        <v>27</v>
      </c>
      <c r="D101" s="453" t="s">
        <v>215</v>
      </c>
      <c r="E101" s="384" t="s">
        <v>73</v>
      </c>
      <c r="F101" s="77" t="s">
        <v>12</v>
      </c>
      <c r="G101" s="64">
        <v>24.5</v>
      </c>
      <c r="H101" s="131"/>
      <c r="I101" s="26">
        <v>171.5</v>
      </c>
      <c r="J101" s="26"/>
      <c r="K101" s="503" t="s">
        <v>119</v>
      </c>
      <c r="L101" s="654"/>
      <c r="M101" s="502">
        <v>100</v>
      </c>
      <c r="N101" s="513"/>
      <c r="O101" s="10"/>
      <c r="P101" s="10"/>
    </row>
    <row r="102" spans="1:17" s="11" customFormat="1" ht="37.5" customHeight="1" x14ac:dyDescent="0.35">
      <c r="A102" s="566"/>
      <c r="B102" s="426"/>
      <c r="C102" s="587"/>
      <c r="D102" s="453"/>
      <c r="E102" s="384"/>
      <c r="F102" s="72" t="s">
        <v>16</v>
      </c>
      <c r="G102" s="64">
        <v>16.5</v>
      </c>
      <c r="H102" s="131"/>
      <c r="I102" s="26"/>
      <c r="J102" s="26"/>
      <c r="K102" s="504"/>
      <c r="L102" s="654"/>
      <c r="M102" s="502"/>
      <c r="N102" s="513"/>
      <c r="O102" s="10"/>
      <c r="P102" s="10"/>
    </row>
    <row r="103" spans="1:17" s="11" customFormat="1" ht="22.5" customHeight="1" x14ac:dyDescent="0.35">
      <c r="A103" s="566"/>
      <c r="B103" s="426"/>
      <c r="C103" s="587"/>
      <c r="D103" s="453"/>
      <c r="E103" s="384"/>
      <c r="F103" s="24" t="s">
        <v>8</v>
      </c>
      <c r="G103" s="27">
        <f>SUM(G101:G102)</f>
        <v>41</v>
      </c>
      <c r="H103" s="27">
        <f t="shared" ref="H103:J103" si="13">SUM(H101:H102)</f>
        <v>0</v>
      </c>
      <c r="I103" s="27">
        <f t="shared" si="13"/>
        <v>171.5</v>
      </c>
      <c r="J103" s="27">
        <f t="shared" si="13"/>
        <v>0</v>
      </c>
      <c r="K103" s="496"/>
      <c r="L103" s="496"/>
      <c r="M103" s="496"/>
      <c r="N103" s="497"/>
      <c r="O103" s="10"/>
      <c r="P103" s="10"/>
    </row>
    <row r="104" spans="1:17" s="11" customFormat="1" ht="48" customHeight="1" x14ac:dyDescent="0.35">
      <c r="A104" s="566" t="s">
        <v>18</v>
      </c>
      <c r="B104" s="426" t="s">
        <v>18</v>
      </c>
      <c r="C104" s="587" t="s">
        <v>28</v>
      </c>
      <c r="D104" s="453" t="s">
        <v>148</v>
      </c>
      <c r="E104" s="384" t="s">
        <v>29</v>
      </c>
      <c r="F104" s="76" t="s">
        <v>12</v>
      </c>
      <c r="G104" s="64"/>
      <c r="H104" s="94"/>
      <c r="I104" s="45"/>
      <c r="J104" s="45"/>
      <c r="K104" s="46" t="s">
        <v>190</v>
      </c>
      <c r="L104" s="23"/>
      <c r="M104" s="161" t="s">
        <v>120</v>
      </c>
      <c r="N104" s="321"/>
      <c r="O104" s="10"/>
      <c r="P104" s="10"/>
    </row>
    <row r="105" spans="1:17" s="11" customFormat="1" ht="39.75" customHeight="1" x14ac:dyDescent="0.35">
      <c r="A105" s="566"/>
      <c r="B105" s="426"/>
      <c r="C105" s="587"/>
      <c r="D105" s="453"/>
      <c r="E105" s="384"/>
      <c r="F105" s="76" t="s">
        <v>16</v>
      </c>
      <c r="G105" s="64"/>
      <c r="H105" s="131"/>
      <c r="I105" s="26">
        <v>100</v>
      </c>
      <c r="J105" s="45"/>
      <c r="K105" s="156" t="s">
        <v>191</v>
      </c>
      <c r="L105" s="25"/>
      <c r="M105" s="161" t="s">
        <v>121</v>
      </c>
      <c r="N105" s="321"/>
      <c r="O105" s="10"/>
      <c r="P105" s="10"/>
    </row>
    <row r="106" spans="1:17" s="11" customFormat="1" ht="41.25" customHeight="1" x14ac:dyDescent="0.35">
      <c r="A106" s="566"/>
      <c r="B106" s="426"/>
      <c r="C106" s="587"/>
      <c r="D106" s="453"/>
      <c r="E106" s="384"/>
      <c r="F106" s="49"/>
      <c r="G106" s="64"/>
      <c r="H106" s="131"/>
      <c r="I106" s="45"/>
      <c r="J106" s="45"/>
      <c r="K106" s="46" t="s">
        <v>192</v>
      </c>
      <c r="L106" s="23"/>
      <c r="M106" s="161" t="s">
        <v>122</v>
      </c>
      <c r="N106" s="321"/>
      <c r="O106" s="10"/>
      <c r="P106" s="10"/>
    </row>
    <row r="107" spans="1:17" s="11" customFormat="1" ht="26.1" customHeight="1" x14ac:dyDescent="0.35">
      <c r="A107" s="566"/>
      <c r="B107" s="426"/>
      <c r="C107" s="587"/>
      <c r="D107" s="453"/>
      <c r="E107" s="384"/>
      <c r="F107" s="27" t="s">
        <v>8</v>
      </c>
      <c r="G107" s="27">
        <f>SUM(G104:G106)</f>
        <v>0</v>
      </c>
      <c r="H107" s="27">
        <f t="shared" ref="H107:J107" si="14">SUM(H104:H106)</f>
        <v>0</v>
      </c>
      <c r="I107" s="27">
        <f t="shared" si="14"/>
        <v>100</v>
      </c>
      <c r="J107" s="27">
        <f t="shared" si="14"/>
        <v>0</v>
      </c>
      <c r="K107" s="496"/>
      <c r="L107" s="496"/>
      <c r="M107" s="496"/>
      <c r="N107" s="497"/>
      <c r="O107" s="10"/>
      <c r="P107" s="10"/>
    </row>
    <row r="108" spans="1:17" s="11" customFormat="1" ht="25.5" x14ac:dyDescent="0.35">
      <c r="A108" s="566" t="s">
        <v>18</v>
      </c>
      <c r="B108" s="426" t="s">
        <v>18</v>
      </c>
      <c r="C108" s="587" t="s">
        <v>122</v>
      </c>
      <c r="D108" s="453" t="s">
        <v>149</v>
      </c>
      <c r="E108" s="384" t="s">
        <v>76</v>
      </c>
      <c r="F108" s="76" t="s">
        <v>12</v>
      </c>
      <c r="G108" s="64"/>
      <c r="H108" s="131"/>
      <c r="I108" s="45"/>
      <c r="J108" s="45"/>
      <c r="K108" s="182" t="s">
        <v>150</v>
      </c>
      <c r="L108" s="183"/>
      <c r="M108" s="183" t="s">
        <v>151</v>
      </c>
      <c r="N108" s="322"/>
      <c r="O108" s="501"/>
      <c r="P108" s="501"/>
      <c r="Q108" s="501"/>
    </row>
    <row r="109" spans="1:17" s="11" customFormat="1" ht="38.25" customHeight="1" x14ac:dyDescent="0.35">
      <c r="A109" s="566"/>
      <c r="B109" s="426"/>
      <c r="C109" s="587"/>
      <c r="D109" s="453"/>
      <c r="E109" s="384"/>
      <c r="F109" s="76" t="s">
        <v>171</v>
      </c>
      <c r="G109" s="64"/>
      <c r="H109" s="131">
        <v>36.6</v>
      </c>
      <c r="I109" s="45"/>
      <c r="J109" s="45"/>
      <c r="K109" s="182" t="s">
        <v>193</v>
      </c>
      <c r="L109" s="183">
        <v>100</v>
      </c>
      <c r="M109" s="133"/>
      <c r="N109" s="322"/>
      <c r="O109" s="444"/>
      <c r="P109" s="444"/>
      <c r="Q109" s="444"/>
    </row>
    <row r="110" spans="1:17" s="11" customFormat="1" ht="26.1" customHeight="1" x14ac:dyDescent="0.35">
      <c r="A110" s="566"/>
      <c r="B110" s="426"/>
      <c r="C110" s="587"/>
      <c r="D110" s="453"/>
      <c r="E110" s="384"/>
      <c r="F110" s="27" t="s">
        <v>8</v>
      </c>
      <c r="G110" s="27">
        <f>SUM(G108:G109)</f>
        <v>0</v>
      </c>
      <c r="H110" s="27">
        <f t="shared" ref="H110:J110" si="15">SUM(H108:H109)</f>
        <v>36.6</v>
      </c>
      <c r="I110" s="27">
        <f t="shared" si="15"/>
        <v>0</v>
      </c>
      <c r="J110" s="27">
        <f t="shared" si="15"/>
        <v>0</v>
      </c>
      <c r="K110" s="496"/>
      <c r="L110" s="496"/>
      <c r="M110" s="496"/>
      <c r="N110" s="497"/>
      <c r="O110" s="10"/>
      <c r="P110" s="10"/>
    </row>
    <row r="111" spans="1:17" s="11" customFormat="1" ht="20.25" customHeight="1" x14ac:dyDescent="0.35">
      <c r="A111" s="35" t="s">
        <v>18</v>
      </c>
      <c r="B111" s="31" t="s">
        <v>18</v>
      </c>
      <c r="C111" s="400" t="s">
        <v>17</v>
      </c>
      <c r="D111" s="428">
        <v>0</v>
      </c>
      <c r="E111" s="428">
        <v>0</v>
      </c>
      <c r="F111" s="402" t="e">
        <f>NA()</f>
        <v>#N/A</v>
      </c>
      <c r="G111" s="145">
        <f>G100+G103+G107+G110</f>
        <v>41</v>
      </c>
      <c r="H111" s="204">
        <f t="shared" ref="H111:J111" si="16">H100+H103+H107+H110</f>
        <v>36.6</v>
      </c>
      <c r="I111" s="204">
        <f t="shared" si="16"/>
        <v>446.6</v>
      </c>
      <c r="J111" s="204">
        <f t="shared" si="16"/>
        <v>42.9</v>
      </c>
      <c r="K111" s="492"/>
      <c r="L111" s="492"/>
      <c r="M111" s="492"/>
      <c r="N111" s="493"/>
      <c r="O111" s="10"/>
      <c r="P111" s="10"/>
    </row>
    <row r="112" spans="1:17" s="11" customFormat="1" ht="19.5" customHeight="1" x14ac:dyDescent="0.35">
      <c r="A112" s="35" t="s">
        <v>18</v>
      </c>
      <c r="B112" s="31" t="s">
        <v>13</v>
      </c>
      <c r="C112" s="464" t="s">
        <v>30</v>
      </c>
      <c r="D112" s="465"/>
      <c r="E112" s="465"/>
      <c r="F112" s="465"/>
      <c r="G112" s="465"/>
      <c r="H112" s="465"/>
      <c r="I112" s="465"/>
      <c r="J112" s="465"/>
      <c r="K112" s="465"/>
      <c r="L112" s="465"/>
      <c r="M112" s="465"/>
      <c r="N112" s="466"/>
      <c r="O112" s="10"/>
      <c r="P112" s="10"/>
    </row>
    <row r="113" spans="1:17" s="11" customFormat="1" ht="27.75" customHeight="1" x14ac:dyDescent="0.35">
      <c r="A113" s="566" t="s">
        <v>18</v>
      </c>
      <c r="B113" s="426" t="s">
        <v>13</v>
      </c>
      <c r="C113" s="427" t="s">
        <v>14</v>
      </c>
      <c r="D113" s="453" t="s">
        <v>216</v>
      </c>
      <c r="E113" s="474" t="s">
        <v>110</v>
      </c>
      <c r="F113" s="75" t="s">
        <v>12</v>
      </c>
      <c r="G113" s="173">
        <v>18</v>
      </c>
      <c r="H113" s="203"/>
      <c r="I113" s="110"/>
      <c r="J113" s="147"/>
      <c r="K113" s="467" t="s">
        <v>194</v>
      </c>
      <c r="L113" s="469">
        <v>350</v>
      </c>
      <c r="M113" s="488"/>
      <c r="N113" s="486"/>
      <c r="O113" s="444"/>
      <c r="P113" s="444"/>
      <c r="Q113" s="444"/>
    </row>
    <row r="114" spans="1:17" s="11" customFormat="1" ht="37.5" customHeight="1" x14ac:dyDescent="0.35">
      <c r="A114" s="566"/>
      <c r="B114" s="426"/>
      <c r="C114" s="427"/>
      <c r="D114" s="453"/>
      <c r="E114" s="474"/>
      <c r="F114" s="75" t="s">
        <v>108</v>
      </c>
      <c r="G114" s="173">
        <v>22</v>
      </c>
      <c r="H114" s="134"/>
      <c r="I114" s="129"/>
      <c r="J114" s="147"/>
      <c r="K114" s="468"/>
      <c r="L114" s="470"/>
      <c r="M114" s="489"/>
      <c r="N114" s="487"/>
      <c r="O114" s="444"/>
      <c r="P114" s="444"/>
      <c r="Q114" s="444"/>
    </row>
    <row r="115" spans="1:17" s="11" customFormat="1" ht="22.5" customHeight="1" x14ac:dyDescent="0.35">
      <c r="A115" s="566"/>
      <c r="B115" s="426"/>
      <c r="C115" s="427"/>
      <c r="D115" s="453"/>
      <c r="E115" s="474"/>
      <c r="F115" s="28" t="s">
        <v>8</v>
      </c>
      <c r="G115" s="27">
        <f>SUM(G113:G114)</f>
        <v>40</v>
      </c>
      <c r="H115" s="27">
        <f>SUM(H113:H114)</f>
        <v>0</v>
      </c>
      <c r="I115" s="27">
        <f>SUM(I113:I114)</f>
        <v>0</v>
      </c>
      <c r="J115" s="27">
        <f>SUM(J113:J114)</f>
        <v>0</v>
      </c>
      <c r="K115" s="471"/>
      <c r="L115" s="471"/>
      <c r="M115" s="471"/>
      <c r="N115" s="472"/>
      <c r="O115" s="10"/>
      <c r="P115" s="10"/>
    </row>
    <row r="116" spans="1:17" s="11" customFormat="1" ht="48" customHeight="1" x14ac:dyDescent="0.35">
      <c r="A116" s="566" t="s">
        <v>18</v>
      </c>
      <c r="B116" s="426" t="s">
        <v>13</v>
      </c>
      <c r="C116" s="427" t="s">
        <v>25</v>
      </c>
      <c r="D116" s="453" t="s">
        <v>152</v>
      </c>
      <c r="E116" s="398" t="s">
        <v>75</v>
      </c>
      <c r="F116" s="490" t="s">
        <v>24</v>
      </c>
      <c r="G116" s="482"/>
      <c r="H116" s="484"/>
      <c r="I116" s="479">
        <v>169.5</v>
      </c>
      <c r="J116" s="477"/>
      <c r="K116" s="481" t="s">
        <v>195</v>
      </c>
      <c r="L116" s="473"/>
      <c r="M116" s="473">
        <v>30</v>
      </c>
      <c r="N116" s="473">
        <v>70</v>
      </c>
      <c r="O116" s="10"/>
      <c r="P116" s="10"/>
    </row>
    <row r="117" spans="1:17" s="11" customFormat="1" ht="30" customHeight="1" x14ac:dyDescent="0.35">
      <c r="A117" s="566"/>
      <c r="B117" s="426"/>
      <c r="C117" s="427"/>
      <c r="D117" s="453"/>
      <c r="E117" s="398"/>
      <c r="F117" s="491"/>
      <c r="G117" s="483"/>
      <c r="H117" s="485"/>
      <c r="I117" s="480"/>
      <c r="J117" s="478"/>
      <c r="K117" s="481"/>
      <c r="L117" s="473"/>
      <c r="M117" s="473"/>
      <c r="N117" s="473"/>
      <c r="O117" s="10"/>
      <c r="P117" s="10"/>
    </row>
    <row r="118" spans="1:17" s="11" customFormat="1" ht="22.5" customHeight="1" x14ac:dyDescent="0.35">
      <c r="A118" s="566"/>
      <c r="B118" s="426"/>
      <c r="C118" s="427"/>
      <c r="D118" s="453"/>
      <c r="E118" s="384"/>
      <c r="F118" s="61" t="s">
        <v>8</v>
      </c>
      <c r="G118" s="27">
        <f>SUM(G116:G117)</f>
        <v>0</v>
      </c>
      <c r="H118" s="27">
        <f t="shared" ref="H118:J118" si="17">SUM(H116:H117)</f>
        <v>0</v>
      </c>
      <c r="I118" s="27">
        <f t="shared" si="17"/>
        <v>169.5</v>
      </c>
      <c r="J118" s="27">
        <f t="shared" si="17"/>
        <v>0</v>
      </c>
      <c r="K118" s="475"/>
      <c r="L118" s="475"/>
      <c r="M118" s="475"/>
      <c r="N118" s="476"/>
      <c r="O118" s="10"/>
      <c r="P118" s="10"/>
    </row>
    <row r="119" spans="1:17" s="11" customFormat="1" ht="20.25" customHeight="1" x14ac:dyDescent="0.35">
      <c r="A119" s="35" t="s">
        <v>18</v>
      </c>
      <c r="B119" s="31" t="s">
        <v>13</v>
      </c>
      <c r="C119" s="400" t="s">
        <v>17</v>
      </c>
      <c r="D119" s="428">
        <v>0</v>
      </c>
      <c r="E119" s="428">
        <v>0</v>
      </c>
      <c r="F119" s="402" t="e">
        <f>NA()</f>
        <v>#N/A</v>
      </c>
      <c r="G119" s="145">
        <f>G115+G118</f>
        <v>40</v>
      </c>
      <c r="H119" s="204">
        <f t="shared" ref="H119:J119" si="18">H115+H118</f>
        <v>0</v>
      </c>
      <c r="I119" s="204">
        <f t="shared" si="18"/>
        <v>169.5</v>
      </c>
      <c r="J119" s="204">
        <f t="shared" si="18"/>
        <v>0</v>
      </c>
      <c r="K119" s="492"/>
      <c r="L119" s="492"/>
      <c r="M119" s="492"/>
      <c r="N119" s="493"/>
      <c r="O119" s="10"/>
      <c r="P119" s="10"/>
    </row>
    <row r="120" spans="1:17" s="11" customFormat="1" ht="23.25" customHeight="1" x14ac:dyDescent="0.35">
      <c r="A120" s="35" t="s">
        <v>18</v>
      </c>
      <c r="B120" s="413" t="s">
        <v>22</v>
      </c>
      <c r="C120" s="414"/>
      <c r="D120" s="414"/>
      <c r="E120" s="414"/>
      <c r="F120" s="415"/>
      <c r="G120" s="164">
        <f>SUM(G96+G111+G119)</f>
        <v>1376.9</v>
      </c>
      <c r="H120" s="164">
        <f>SUM(H96+H111+H119)</f>
        <v>1292.5999999999999</v>
      </c>
      <c r="I120" s="164">
        <f>SUM(I96+I111+I119)</f>
        <v>2238.1</v>
      </c>
      <c r="J120" s="164">
        <f>SUM(J96+J111+J119)</f>
        <v>89.9</v>
      </c>
      <c r="K120" s="407"/>
      <c r="L120" s="407"/>
      <c r="M120" s="407"/>
      <c r="N120" s="408"/>
      <c r="O120" s="10"/>
      <c r="P120" s="10"/>
    </row>
    <row r="121" spans="1:17" s="11" customFormat="1" ht="23.25" customHeight="1" x14ac:dyDescent="0.35">
      <c r="A121" s="35" t="s">
        <v>13</v>
      </c>
      <c r="B121" s="150" t="s">
        <v>55</v>
      </c>
      <c r="C121" s="149"/>
      <c r="D121" s="149"/>
      <c r="E121" s="149"/>
      <c r="F121" s="149"/>
      <c r="G121" s="149"/>
      <c r="H121" s="149"/>
      <c r="I121" s="149"/>
      <c r="J121" s="149"/>
      <c r="K121" s="149"/>
      <c r="L121" s="149"/>
      <c r="M121" s="149"/>
      <c r="N121" s="310"/>
      <c r="O121" s="10"/>
      <c r="P121" s="10"/>
    </row>
    <row r="122" spans="1:17" s="11" customFormat="1" ht="25.9" customHeight="1" x14ac:dyDescent="0.35">
      <c r="A122" s="35" t="s">
        <v>13</v>
      </c>
      <c r="B122" s="33" t="s">
        <v>11</v>
      </c>
      <c r="C122" s="409" t="s">
        <v>31</v>
      </c>
      <c r="D122" s="410"/>
      <c r="E122" s="411"/>
      <c r="F122" s="411"/>
      <c r="G122" s="411"/>
      <c r="H122" s="411"/>
      <c r="I122" s="411"/>
      <c r="J122" s="411"/>
      <c r="K122" s="411"/>
      <c r="L122" s="411"/>
      <c r="M122" s="411"/>
      <c r="N122" s="412"/>
      <c r="O122" s="10"/>
      <c r="P122" s="10"/>
    </row>
    <row r="123" spans="1:17" s="11" customFormat="1" ht="51" customHeight="1" x14ac:dyDescent="0.35">
      <c r="A123" s="560" t="s">
        <v>13</v>
      </c>
      <c r="B123" s="651" t="s">
        <v>11</v>
      </c>
      <c r="C123" s="416" t="s">
        <v>18</v>
      </c>
      <c r="D123" s="724" t="s">
        <v>57</v>
      </c>
      <c r="E123" s="781" t="s">
        <v>29</v>
      </c>
      <c r="F123" s="74" t="s">
        <v>12</v>
      </c>
      <c r="G123" s="67">
        <v>6.1</v>
      </c>
      <c r="H123" s="342"/>
      <c r="I123" s="42">
        <v>40</v>
      </c>
      <c r="J123" s="42">
        <v>40</v>
      </c>
      <c r="K123" s="419" t="s">
        <v>196</v>
      </c>
      <c r="L123" s="421">
        <v>15</v>
      </c>
      <c r="M123" s="494">
        <v>20</v>
      </c>
      <c r="N123" s="405"/>
      <c r="O123" s="444"/>
      <c r="P123" s="444"/>
      <c r="Q123" s="444"/>
    </row>
    <row r="124" spans="1:17" s="11" customFormat="1" ht="27.75" customHeight="1" x14ac:dyDescent="0.35">
      <c r="A124" s="561"/>
      <c r="B124" s="652"/>
      <c r="C124" s="417"/>
      <c r="D124" s="725"/>
      <c r="E124" s="782"/>
      <c r="F124" s="74" t="s">
        <v>16</v>
      </c>
      <c r="G124" s="198"/>
      <c r="H124" s="193">
        <v>15</v>
      </c>
      <c r="I124" s="42">
        <v>15</v>
      </c>
      <c r="J124" s="42">
        <v>15</v>
      </c>
      <c r="K124" s="420"/>
      <c r="L124" s="422"/>
      <c r="M124" s="495"/>
      <c r="N124" s="406"/>
      <c r="O124" s="10"/>
      <c r="P124" s="10"/>
    </row>
    <row r="125" spans="1:17" s="11" customFormat="1" ht="27.75" customHeight="1" x14ac:dyDescent="0.35">
      <c r="A125" s="562"/>
      <c r="B125" s="653"/>
      <c r="C125" s="418"/>
      <c r="D125" s="726"/>
      <c r="E125" s="783"/>
      <c r="F125" s="40" t="s">
        <v>8</v>
      </c>
      <c r="G125" s="27">
        <f>SUM(G123:G124)</f>
        <v>6.1</v>
      </c>
      <c r="H125" s="27">
        <f t="shared" ref="H125:J125" si="19">SUM(H123:H124)</f>
        <v>15</v>
      </c>
      <c r="I125" s="27">
        <f t="shared" si="19"/>
        <v>55</v>
      </c>
      <c r="J125" s="27">
        <f t="shared" si="19"/>
        <v>55</v>
      </c>
      <c r="K125" s="570"/>
      <c r="L125" s="571"/>
      <c r="M125" s="571"/>
      <c r="N125" s="537"/>
      <c r="O125" s="10"/>
      <c r="P125" s="10"/>
    </row>
    <row r="126" spans="1:17" s="11" customFormat="1" ht="21.4" customHeight="1" x14ac:dyDescent="0.35">
      <c r="A126" s="35" t="s">
        <v>13</v>
      </c>
      <c r="B126" s="34" t="s">
        <v>11</v>
      </c>
      <c r="C126" s="400" t="s">
        <v>17</v>
      </c>
      <c r="D126" s="401"/>
      <c r="E126" s="401"/>
      <c r="F126" s="402"/>
      <c r="G126" s="145">
        <f>G125</f>
        <v>6.1</v>
      </c>
      <c r="H126" s="204">
        <f t="shared" ref="H126:J126" si="20">H125</f>
        <v>15</v>
      </c>
      <c r="I126" s="204">
        <f t="shared" si="20"/>
        <v>55</v>
      </c>
      <c r="J126" s="204">
        <f t="shared" si="20"/>
        <v>55</v>
      </c>
      <c r="K126" s="784"/>
      <c r="L126" s="784"/>
      <c r="M126" s="784"/>
      <c r="N126" s="785"/>
      <c r="O126" s="10"/>
      <c r="P126" s="10"/>
    </row>
    <row r="127" spans="1:17" s="11" customFormat="1" ht="39.75" customHeight="1" x14ac:dyDescent="0.35">
      <c r="A127" s="35" t="s">
        <v>13</v>
      </c>
      <c r="B127" s="33" t="s">
        <v>18</v>
      </c>
      <c r="C127" s="765" t="s">
        <v>69</v>
      </c>
      <c r="D127" s="766"/>
      <c r="E127" s="766"/>
      <c r="F127" s="766"/>
      <c r="G127" s="766"/>
      <c r="H127" s="766"/>
      <c r="I127" s="766"/>
      <c r="J127" s="766"/>
      <c r="K127" s="766"/>
      <c r="L127" s="766"/>
      <c r="M127" s="766"/>
      <c r="N127" s="767"/>
      <c r="O127" s="10"/>
      <c r="P127" s="10"/>
    </row>
    <row r="128" spans="1:17" s="11" customFormat="1" ht="28.5" customHeight="1" x14ac:dyDescent="0.35">
      <c r="A128" s="566" t="s">
        <v>13</v>
      </c>
      <c r="B128" s="426" t="s">
        <v>18</v>
      </c>
      <c r="C128" s="452" t="s">
        <v>11</v>
      </c>
      <c r="D128" s="399" t="s">
        <v>153</v>
      </c>
      <c r="E128" s="397" t="s">
        <v>29</v>
      </c>
      <c r="F128" s="73" t="s">
        <v>12</v>
      </c>
      <c r="G128" s="64">
        <v>18.2</v>
      </c>
      <c r="H128" s="259">
        <v>30.2</v>
      </c>
      <c r="I128" s="30">
        <v>35</v>
      </c>
      <c r="J128" s="30">
        <v>36</v>
      </c>
      <c r="K128" s="786" t="s">
        <v>197</v>
      </c>
      <c r="L128" s="403">
        <v>10</v>
      </c>
      <c r="M128" s="392" t="s">
        <v>20</v>
      </c>
      <c r="N128" s="392"/>
      <c r="O128" s="446"/>
      <c r="P128" s="446"/>
      <c r="Q128" s="446"/>
    </row>
    <row r="129" spans="1:21" s="11" customFormat="1" ht="53.25" customHeight="1" x14ac:dyDescent="0.35">
      <c r="A129" s="566"/>
      <c r="B129" s="426"/>
      <c r="C129" s="452"/>
      <c r="D129" s="399"/>
      <c r="E129" s="397"/>
      <c r="F129" s="72" t="s">
        <v>16</v>
      </c>
      <c r="G129" s="64">
        <v>3</v>
      </c>
      <c r="H129" s="131"/>
      <c r="I129" s="30">
        <v>4</v>
      </c>
      <c r="J129" s="30">
        <v>5</v>
      </c>
      <c r="K129" s="786"/>
      <c r="L129" s="404"/>
      <c r="M129" s="392"/>
      <c r="N129" s="392"/>
      <c r="O129" s="10"/>
      <c r="P129" s="10"/>
    </row>
    <row r="130" spans="1:21" s="11" customFormat="1" ht="31.5" customHeight="1" x14ac:dyDescent="0.35">
      <c r="A130" s="566"/>
      <c r="B130" s="426"/>
      <c r="C130" s="452"/>
      <c r="D130" s="399"/>
      <c r="E130" s="397"/>
      <c r="F130" s="22" t="s">
        <v>8</v>
      </c>
      <c r="G130" s="21">
        <f>SUM(G128:G129)</f>
        <v>21.2</v>
      </c>
      <c r="H130" s="21">
        <f t="shared" ref="H130:J130" si="21">SUM(H128:H129)</f>
        <v>30.2</v>
      </c>
      <c r="I130" s="21">
        <f t="shared" si="21"/>
        <v>39</v>
      </c>
      <c r="J130" s="21">
        <f t="shared" si="21"/>
        <v>41</v>
      </c>
      <c r="K130" s="393"/>
      <c r="L130" s="393"/>
      <c r="M130" s="393"/>
      <c r="N130" s="393"/>
      <c r="O130" s="10"/>
      <c r="P130" s="10"/>
    </row>
    <row r="131" spans="1:21" s="18" customFormat="1" ht="51" x14ac:dyDescent="0.35">
      <c r="A131" s="560" t="s">
        <v>13</v>
      </c>
      <c r="B131" s="651" t="s">
        <v>18</v>
      </c>
      <c r="C131" s="787" t="s">
        <v>27</v>
      </c>
      <c r="D131" s="389" t="s">
        <v>154</v>
      </c>
      <c r="E131" s="729" t="s">
        <v>29</v>
      </c>
      <c r="F131" s="711" t="s">
        <v>12</v>
      </c>
      <c r="G131" s="713"/>
      <c r="H131" s="715">
        <v>299.60000000000002</v>
      </c>
      <c r="I131" s="717"/>
      <c r="J131" s="719"/>
      <c r="K131" s="291" t="s">
        <v>198</v>
      </c>
      <c r="L131" s="125">
        <v>60</v>
      </c>
      <c r="M131" s="125">
        <v>25</v>
      </c>
      <c r="N131" s="125">
        <v>15</v>
      </c>
      <c r="O131" s="17"/>
      <c r="P131" s="17"/>
      <c r="Q131" s="104"/>
      <c r="R131" s="104"/>
      <c r="S131" s="104"/>
      <c r="T131" s="104"/>
      <c r="U131" s="104"/>
    </row>
    <row r="132" spans="1:21" s="104" customFormat="1" ht="29.25" customHeight="1" x14ac:dyDescent="0.35">
      <c r="A132" s="561"/>
      <c r="B132" s="652"/>
      <c r="C132" s="788"/>
      <c r="D132" s="390"/>
      <c r="E132" s="730"/>
      <c r="F132" s="712"/>
      <c r="G132" s="714"/>
      <c r="H132" s="716"/>
      <c r="I132" s="718"/>
      <c r="J132" s="720"/>
      <c r="K132" s="287" t="s">
        <v>199</v>
      </c>
      <c r="L132" s="290">
        <v>1</v>
      </c>
      <c r="M132" s="290"/>
      <c r="N132" s="290"/>
      <c r="O132" s="17"/>
      <c r="P132" s="17"/>
    </row>
    <row r="133" spans="1:21" s="18" customFormat="1" ht="38.25" x14ac:dyDescent="0.35">
      <c r="A133" s="561"/>
      <c r="B133" s="652"/>
      <c r="C133" s="788"/>
      <c r="D133" s="390"/>
      <c r="E133" s="730"/>
      <c r="F133" s="71" t="s">
        <v>16</v>
      </c>
      <c r="G133" s="195"/>
      <c r="H133" s="92"/>
      <c r="I133" s="38"/>
      <c r="J133" s="38"/>
      <c r="K133" s="163" t="s">
        <v>124</v>
      </c>
      <c r="L133" s="289">
        <v>100</v>
      </c>
      <c r="M133" s="289"/>
      <c r="N133" s="290"/>
      <c r="O133" s="17"/>
      <c r="P133" s="17"/>
      <c r="Q133" s="104"/>
      <c r="R133" s="104"/>
      <c r="S133" s="104"/>
      <c r="T133" s="104"/>
      <c r="U133" s="104"/>
    </row>
    <row r="134" spans="1:21" s="18" customFormat="1" ht="21.95" customHeight="1" x14ac:dyDescent="0.35">
      <c r="A134" s="562"/>
      <c r="B134" s="705"/>
      <c r="C134" s="789"/>
      <c r="D134" s="391"/>
      <c r="E134" s="731"/>
      <c r="F134" s="139" t="s">
        <v>8</v>
      </c>
      <c r="G134" s="140">
        <f>SUM(G131:G133)</f>
        <v>0</v>
      </c>
      <c r="H134" s="140">
        <f t="shared" ref="H134:J134" si="22">SUM(H131:H133)</f>
        <v>299.60000000000002</v>
      </c>
      <c r="I134" s="140">
        <f t="shared" si="22"/>
        <v>0</v>
      </c>
      <c r="J134" s="140">
        <f t="shared" si="22"/>
        <v>0</v>
      </c>
      <c r="K134" s="39"/>
      <c r="L134" s="394"/>
      <c r="M134" s="395"/>
      <c r="N134" s="396"/>
      <c r="O134" s="17"/>
      <c r="P134" s="17"/>
      <c r="Q134" s="104"/>
      <c r="R134" s="104"/>
      <c r="S134" s="104"/>
      <c r="T134" s="104"/>
      <c r="U134" s="104"/>
    </row>
    <row r="135" spans="1:21" s="104" customFormat="1" ht="23.25" x14ac:dyDescent="0.35">
      <c r="A135" s="560" t="s">
        <v>13</v>
      </c>
      <c r="B135" s="578" t="s">
        <v>18</v>
      </c>
      <c r="C135" s="607" t="s">
        <v>134</v>
      </c>
      <c r="D135" s="724" t="s">
        <v>155</v>
      </c>
      <c r="E135" s="762" t="s">
        <v>125</v>
      </c>
      <c r="F135" s="610" t="s">
        <v>12</v>
      </c>
      <c r="G135" s="594"/>
      <c r="H135" s="603">
        <v>9</v>
      </c>
      <c r="I135" s="605"/>
      <c r="J135" s="605"/>
      <c r="K135" s="768" t="s">
        <v>123</v>
      </c>
      <c r="L135" s="771">
        <v>1</v>
      </c>
      <c r="M135" s="774"/>
      <c r="N135" s="774"/>
      <c r="O135" s="17"/>
      <c r="P135" s="17"/>
    </row>
    <row r="136" spans="1:21" s="104" customFormat="1" ht="21" customHeight="1" x14ac:dyDescent="0.35">
      <c r="A136" s="561"/>
      <c r="B136" s="706"/>
      <c r="C136" s="608"/>
      <c r="D136" s="725"/>
      <c r="E136" s="763"/>
      <c r="F136" s="611"/>
      <c r="G136" s="595"/>
      <c r="H136" s="604"/>
      <c r="I136" s="606"/>
      <c r="J136" s="606"/>
      <c r="K136" s="769"/>
      <c r="L136" s="772"/>
      <c r="M136" s="775"/>
      <c r="N136" s="775"/>
      <c r="O136" s="17"/>
      <c r="P136" s="17"/>
    </row>
    <row r="137" spans="1:21" s="104" customFormat="1" ht="24.75" customHeight="1" x14ac:dyDescent="0.35">
      <c r="A137" s="561"/>
      <c r="B137" s="706"/>
      <c r="C137" s="608"/>
      <c r="D137" s="725"/>
      <c r="E137" s="763"/>
      <c r="F137" s="143" t="s">
        <v>24</v>
      </c>
      <c r="G137" s="199"/>
      <c r="H137" s="194">
        <v>21</v>
      </c>
      <c r="I137" s="144"/>
      <c r="J137" s="144"/>
      <c r="K137" s="770"/>
      <c r="L137" s="773"/>
      <c r="M137" s="776"/>
      <c r="N137" s="776"/>
      <c r="O137" s="17"/>
      <c r="P137" s="17"/>
    </row>
    <row r="138" spans="1:21" s="104" customFormat="1" ht="23.25" x14ac:dyDescent="0.35">
      <c r="A138" s="561"/>
      <c r="B138" s="706"/>
      <c r="C138" s="608"/>
      <c r="D138" s="725"/>
      <c r="E138" s="763"/>
      <c r="F138" s="610" t="s">
        <v>12</v>
      </c>
      <c r="G138" s="594"/>
      <c r="H138" s="603"/>
      <c r="I138" s="613"/>
      <c r="J138" s="613"/>
      <c r="K138" s="760" t="s">
        <v>200</v>
      </c>
      <c r="L138" s="707">
        <v>1</v>
      </c>
      <c r="M138" s="707"/>
      <c r="N138" s="774"/>
      <c r="O138" s="17"/>
      <c r="P138" s="17"/>
    </row>
    <row r="139" spans="1:21" s="104" customFormat="1" ht="9" customHeight="1" x14ac:dyDescent="0.35">
      <c r="A139" s="561"/>
      <c r="B139" s="706"/>
      <c r="C139" s="608"/>
      <c r="D139" s="725"/>
      <c r="E139" s="763"/>
      <c r="F139" s="759"/>
      <c r="G139" s="780"/>
      <c r="H139" s="612"/>
      <c r="I139" s="614"/>
      <c r="J139" s="614"/>
      <c r="K139" s="761"/>
      <c r="L139" s="708"/>
      <c r="M139" s="708"/>
      <c r="N139" s="776"/>
      <c r="O139" s="17"/>
      <c r="P139" s="17"/>
    </row>
    <row r="140" spans="1:21" s="104" customFormat="1" ht="38.25" x14ac:dyDescent="0.35">
      <c r="A140" s="561"/>
      <c r="B140" s="706"/>
      <c r="C140" s="608"/>
      <c r="D140" s="725"/>
      <c r="E140" s="763"/>
      <c r="F140" s="162"/>
      <c r="G140" s="595"/>
      <c r="H140" s="604"/>
      <c r="I140" s="615"/>
      <c r="J140" s="615"/>
      <c r="K140" s="163" t="s">
        <v>124</v>
      </c>
      <c r="L140" s="289">
        <v>100</v>
      </c>
      <c r="M140" s="289"/>
      <c r="N140" s="290"/>
      <c r="O140" s="17"/>
      <c r="P140" s="17"/>
    </row>
    <row r="141" spans="1:21" s="104" customFormat="1" ht="21.95" customHeight="1" x14ac:dyDescent="0.35">
      <c r="A141" s="562"/>
      <c r="B141" s="579"/>
      <c r="C141" s="609"/>
      <c r="D141" s="726"/>
      <c r="E141" s="764"/>
      <c r="F141" s="223" t="s">
        <v>8</v>
      </c>
      <c r="G141" s="142">
        <f>SUM(G135:G140)</f>
        <v>0</v>
      </c>
      <c r="H141" s="142">
        <f t="shared" ref="H141:J141" si="23">SUM(H135:H140)</f>
        <v>30</v>
      </c>
      <c r="I141" s="142">
        <f t="shared" si="23"/>
        <v>0</v>
      </c>
      <c r="J141" s="142">
        <f t="shared" si="23"/>
        <v>0</v>
      </c>
      <c r="K141" s="777"/>
      <c r="L141" s="778"/>
      <c r="M141" s="778"/>
      <c r="N141" s="779"/>
      <c r="O141" s="17"/>
      <c r="P141" s="17"/>
    </row>
    <row r="142" spans="1:21" s="18" customFormat="1" ht="21" customHeight="1" x14ac:dyDescent="0.35">
      <c r="A142" s="138" t="s">
        <v>13</v>
      </c>
      <c r="B142" s="141" t="s">
        <v>18</v>
      </c>
      <c r="C142" s="563" t="s">
        <v>17</v>
      </c>
      <c r="D142" s="564"/>
      <c r="E142" s="564"/>
      <c r="F142" s="565"/>
      <c r="G142" s="209">
        <f>G130+G134+G141</f>
        <v>21.2</v>
      </c>
      <c r="H142" s="209">
        <f t="shared" ref="H142:J142" si="24">H130+H134+H141</f>
        <v>359.8</v>
      </c>
      <c r="I142" s="209">
        <f t="shared" si="24"/>
        <v>39</v>
      </c>
      <c r="J142" s="209">
        <f t="shared" si="24"/>
        <v>41</v>
      </c>
      <c r="K142" s="709"/>
      <c r="L142" s="709"/>
      <c r="M142" s="709"/>
      <c r="N142" s="710"/>
      <c r="O142" s="17"/>
      <c r="P142" s="17"/>
      <c r="Q142" s="104"/>
      <c r="R142" s="104"/>
      <c r="S142" s="104"/>
      <c r="T142" s="104"/>
      <c r="U142" s="104"/>
    </row>
    <row r="143" spans="1:21" s="104" customFormat="1" ht="20.25" customHeight="1" x14ac:dyDescent="0.35">
      <c r="A143" s="35" t="s">
        <v>13</v>
      </c>
      <c r="B143" s="208" t="s">
        <v>13</v>
      </c>
      <c r="C143" s="602" t="s">
        <v>160</v>
      </c>
      <c r="D143" s="602"/>
      <c r="E143" s="602"/>
      <c r="F143" s="602"/>
      <c r="G143" s="602"/>
      <c r="H143" s="602"/>
      <c r="I143" s="602"/>
      <c r="J143" s="602"/>
      <c r="K143" s="602"/>
      <c r="L143" s="602"/>
      <c r="M143" s="602"/>
      <c r="N143" s="602"/>
      <c r="O143" s="205"/>
      <c r="P143" s="17"/>
      <c r="Q143" s="17"/>
    </row>
    <row r="144" spans="1:21" s="104" customFormat="1" ht="24" customHeight="1" x14ac:dyDescent="0.35">
      <c r="A144" s="566" t="s">
        <v>13</v>
      </c>
      <c r="B144" s="426" t="s">
        <v>13</v>
      </c>
      <c r="C144" s="586" t="s">
        <v>11</v>
      </c>
      <c r="D144" s="588" t="s">
        <v>161</v>
      </c>
      <c r="E144" s="589" t="s">
        <v>29</v>
      </c>
      <c r="F144" s="210" t="s">
        <v>12</v>
      </c>
      <c r="G144" s="226">
        <v>9</v>
      </c>
      <c r="H144" s="229"/>
      <c r="I144" s="226"/>
      <c r="J144" s="227"/>
      <c r="K144" s="732"/>
      <c r="L144" s="733"/>
      <c r="M144" s="733"/>
      <c r="N144" s="734"/>
      <c r="O144" s="206"/>
      <c r="P144" s="17"/>
      <c r="Q144" s="17"/>
    </row>
    <row r="145" spans="1:21" s="104" customFormat="1" ht="24" customHeight="1" x14ac:dyDescent="0.35">
      <c r="A145" s="566"/>
      <c r="B145" s="426"/>
      <c r="C145" s="587"/>
      <c r="D145" s="453"/>
      <c r="E145" s="590"/>
      <c r="F145" s="225" t="s">
        <v>162</v>
      </c>
      <c r="G145" s="63">
        <v>36.4</v>
      </c>
      <c r="H145" s="202"/>
      <c r="I145" s="63"/>
      <c r="J145" s="228"/>
      <c r="K145" s="735"/>
      <c r="L145" s="735"/>
      <c r="M145" s="735"/>
      <c r="N145" s="736"/>
      <c r="O145" s="206"/>
      <c r="P145" s="17"/>
      <c r="Q145" s="17"/>
    </row>
    <row r="146" spans="1:21" s="104" customFormat="1" ht="27" customHeight="1" x14ac:dyDescent="0.35">
      <c r="A146" s="566"/>
      <c r="B146" s="426"/>
      <c r="C146" s="587"/>
      <c r="D146" s="453"/>
      <c r="E146" s="590"/>
      <c r="F146" s="22" t="s">
        <v>8</v>
      </c>
      <c r="G146" s="201">
        <f>SUM(G144:G145)</f>
        <v>45.4</v>
      </c>
      <c r="H146" s="201">
        <f t="shared" ref="H146:J146" si="25">SUM(H144:H145)</f>
        <v>0</v>
      </c>
      <c r="I146" s="201">
        <f t="shared" si="25"/>
        <v>0</v>
      </c>
      <c r="J146" s="201">
        <f t="shared" si="25"/>
        <v>0</v>
      </c>
      <c r="K146" s="698"/>
      <c r="L146" s="698"/>
      <c r="M146" s="698"/>
      <c r="N146" s="698"/>
      <c r="O146" s="207"/>
      <c r="P146" s="17"/>
      <c r="Q146" s="17"/>
    </row>
    <row r="147" spans="1:21" s="104" customFormat="1" ht="24.6" customHeight="1" x14ac:dyDescent="0.35">
      <c r="A147" s="266" t="s">
        <v>13</v>
      </c>
      <c r="B147" s="268" t="s">
        <v>18</v>
      </c>
      <c r="C147" s="563" t="s">
        <v>17</v>
      </c>
      <c r="D147" s="564"/>
      <c r="E147" s="564"/>
      <c r="F147" s="565"/>
      <c r="G147" s="209">
        <f>SUM(G146)</f>
        <v>45.4</v>
      </c>
      <c r="H147" s="209">
        <f t="shared" ref="H147:J147" si="26">SUM(H146)</f>
        <v>0</v>
      </c>
      <c r="I147" s="209">
        <f t="shared" si="26"/>
        <v>0</v>
      </c>
      <c r="J147" s="209">
        <f t="shared" si="26"/>
        <v>0</v>
      </c>
      <c r="K147" s="737"/>
      <c r="L147" s="737"/>
      <c r="M147" s="737"/>
      <c r="N147" s="738"/>
      <c r="O147" s="17"/>
      <c r="P147" s="17"/>
    </row>
    <row r="148" spans="1:21" s="11" customFormat="1" ht="19.5" customHeight="1" x14ac:dyDescent="0.35">
      <c r="A148" s="84" t="s">
        <v>201</v>
      </c>
      <c r="B148" s="84"/>
      <c r="C148" s="84"/>
      <c r="D148" s="84"/>
      <c r="E148" s="84"/>
      <c r="F148" s="84"/>
      <c r="G148" s="224">
        <f>SUM(G126+G142+G147)</f>
        <v>72.699999999999989</v>
      </c>
      <c r="H148" s="224">
        <f t="shared" ref="H148:J148" si="27">SUM(H126+H142+H147)</f>
        <v>374.8</v>
      </c>
      <c r="I148" s="224">
        <f t="shared" si="27"/>
        <v>94</v>
      </c>
      <c r="J148" s="224">
        <f t="shared" si="27"/>
        <v>96</v>
      </c>
      <c r="K148" s="558"/>
      <c r="L148" s="558"/>
      <c r="M148" s="558"/>
      <c r="N148" s="559"/>
      <c r="O148" s="10"/>
      <c r="P148" s="10"/>
    </row>
    <row r="149" spans="1:21" ht="21" customHeight="1" x14ac:dyDescent="0.2">
      <c r="A149" s="282" t="s">
        <v>14</v>
      </c>
      <c r="B149" s="211" t="s">
        <v>163</v>
      </c>
      <c r="C149" s="211"/>
      <c r="D149" s="211"/>
      <c r="E149" s="211"/>
      <c r="F149" s="211"/>
      <c r="G149" s="211"/>
      <c r="H149" s="211"/>
      <c r="I149" s="211"/>
      <c r="J149" s="211"/>
      <c r="K149" s="149"/>
      <c r="L149" s="149"/>
      <c r="M149" s="149"/>
      <c r="N149" s="310"/>
      <c r="O149" s="9"/>
      <c r="P149" s="9"/>
      <c r="Q149" s="93"/>
      <c r="U149" s="305"/>
    </row>
    <row r="150" spans="1:21" s="104" customFormat="1" ht="20.25" customHeight="1" x14ac:dyDescent="0.35">
      <c r="A150" s="35" t="s">
        <v>14</v>
      </c>
      <c r="B150" s="208" t="s">
        <v>11</v>
      </c>
      <c r="C150" s="602" t="s">
        <v>164</v>
      </c>
      <c r="D150" s="602"/>
      <c r="E150" s="602"/>
      <c r="F150" s="602"/>
      <c r="G150" s="602"/>
      <c r="H150" s="602"/>
      <c r="I150" s="602"/>
      <c r="J150" s="602"/>
      <c r="K150" s="602"/>
      <c r="L150" s="602"/>
      <c r="M150" s="602"/>
      <c r="N150" s="602"/>
      <c r="O150" s="205"/>
      <c r="P150" s="17"/>
      <c r="Q150" s="17"/>
    </row>
    <row r="151" spans="1:21" s="11" customFormat="1" ht="25.5" customHeight="1" x14ac:dyDescent="0.35">
      <c r="A151" s="560" t="s">
        <v>14</v>
      </c>
      <c r="B151" s="578" t="s">
        <v>11</v>
      </c>
      <c r="C151" s="580" t="s">
        <v>11</v>
      </c>
      <c r="D151" s="582" t="s">
        <v>165</v>
      </c>
      <c r="E151" s="584" t="s">
        <v>29</v>
      </c>
      <c r="F151" s="212" t="s">
        <v>12</v>
      </c>
      <c r="G151" s="213">
        <v>68.599999999999994</v>
      </c>
      <c r="H151" s="230"/>
      <c r="I151" s="213"/>
      <c r="J151" s="213"/>
      <c r="K151" s="601"/>
      <c r="L151" s="601"/>
      <c r="M151" s="601"/>
      <c r="N151" s="601"/>
      <c r="O151" s="216"/>
      <c r="P151" s="10"/>
      <c r="Q151" s="10"/>
    </row>
    <row r="152" spans="1:21" s="11" customFormat="1" ht="23.25" x14ac:dyDescent="0.35">
      <c r="A152" s="562"/>
      <c r="B152" s="579"/>
      <c r="C152" s="581"/>
      <c r="D152" s="583"/>
      <c r="E152" s="585"/>
      <c r="F152" s="214" t="s">
        <v>8</v>
      </c>
      <c r="G152" s="215">
        <f>SUM(G151:G151)</f>
        <v>68.599999999999994</v>
      </c>
      <c r="H152" s="215">
        <f t="shared" ref="H152:J152" si="28">SUM(H151:H151)</f>
        <v>0</v>
      </c>
      <c r="I152" s="215">
        <f t="shared" si="28"/>
        <v>0</v>
      </c>
      <c r="J152" s="215">
        <f t="shared" si="28"/>
        <v>0</v>
      </c>
      <c r="K152" s="598"/>
      <c r="L152" s="599"/>
      <c r="M152" s="599"/>
      <c r="N152" s="600"/>
      <c r="O152" s="217"/>
      <c r="P152" s="10"/>
      <c r="Q152" s="10"/>
    </row>
    <row r="153" spans="1:21" s="11" customFormat="1" ht="45" customHeight="1" x14ac:dyDescent="0.35">
      <c r="A153" s="218" t="s">
        <v>14</v>
      </c>
      <c r="B153" s="578" t="s">
        <v>11</v>
      </c>
      <c r="C153" s="219" t="s">
        <v>18</v>
      </c>
      <c r="D153" s="582" t="s">
        <v>166</v>
      </c>
      <c r="E153" s="584" t="s">
        <v>29</v>
      </c>
      <c r="F153" s="212" t="s">
        <v>12</v>
      </c>
      <c r="G153" s="213">
        <v>21.1</v>
      </c>
      <c r="H153" s="230"/>
      <c r="I153" s="231"/>
      <c r="J153" s="213"/>
      <c r="K153" s="601"/>
      <c r="L153" s="601"/>
      <c r="M153" s="601"/>
      <c r="N153" s="601"/>
      <c r="O153" s="221"/>
      <c r="P153" s="10"/>
      <c r="Q153" s="10"/>
    </row>
    <row r="154" spans="1:21" s="11" customFormat="1" ht="23.25" x14ac:dyDescent="0.35">
      <c r="A154" s="220"/>
      <c r="B154" s="579"/>
      <c r="C154" s="219"/>
      <c r="D154" s="583"/>
      <c r="E154" s="585"/>
      <c r="F154" s="214" t="s">
        <v>8</v>
      </c>
      <c r="G154" s="215">
        <f>SUM(G153:G153)</f>
        <v>21.1</v>
      </c>
      <c r="H154" s="215">
        <f t="shared" ref="H154:J154" si="29">SUM(H153:H153)</f>
        <v>0</v>
      </c>
      <c r="I154" s="215">
        <f t="shared" si="29"/>
        <v>0</v>
      </c>
      <c r="J154" s="215">
        <f t="shared" si="29"/>
        <v>0</v>
      </c>
      <c r="K154" s="598"/>
      <c r="L154" s="599"/>
      <c r="M154" s="599"/>
      <c r="N154" s="600"/>
      <c r="O154" s="222"/>
      <c r="P154" s="10"/>
      <c r="Q154" s="10"/>
    </row>
    <row r="155" spans="1:21" s="11" customFormat="1" ht="21.75" customHeight="1" x14ac:dyDescent="0.35">
      <c r="A155" s="218" t="s">
        <v>14</v>
      </c>
      <c r="B155" s="578" t="s">
        <v>11</v>
      </c>
      <c r="C155" s="580" t="s">
        <v>28</v>
      </c>
      <c r="D155" s="582" t="s">
        <v>167</v>
      </c>
      <c r="E155" s="584" t="s">
        <v>29</v>
      </c>
      <c r="F155" s="212" t="s">
        <v>12</v>
      </c>
      <c r="G155" s="213">
        <v>282.7</v>
      </c>
      <c r="H155" s="230"/>
      <c r="I155" s="231"/>
      <c r="J155" s="213"/>
      <c r="K155" s="721"/>
      <c r="L155" s="722"/>
      <c r="M155" s="722"/>
      <c r="N155" s="723"/>
      <c r="O155" s="216"/>
      <c r="P155" s="10"/>
      <c r="Q155" s="10"/>
    </row>
    <row r="156" spans="1:21" s="11" customFormat="1" ht="18.75" customHeight="1" x14ac:dyDescent="0.35">
      <c r="A156" s="220"/>
      <c r="B156" s="579"/>
      <c r="C156" s="581"/>
      <c r="D156" s="583"/>
      <c r="E156" s="585"/>
      <c r="F156" s="214" t="s">
        <v>8</v>
      </c>
      <c r="G156" s="215">
        <f>SUM(G155:G155)</f>
        <v>282.7</v>
      </c>
      <c r="H156" s="215">
        <f t="shared" ref="H156:J156" si="30">SUM(H155:H155)</f>
        <v>0</v>
      </c>
      <c r="I156" s="215">
        <f t="shared" si="30"/>
        <v>0</v>
      </c>
      <c r="J156" s="215">
        <f t="shared" si="30"/>
        <v>0</v>
      </c>
      <c r="K156" s="598"/>
      <c r="L156" s="599"/>
      <c r="M156" s="599"/>
      <c r="N156" s="600"/>
      <c r="O156" s="222"/>
      <c r="P156" s="10"/>
      <c r="Q156" s="10"/>
    </row>
    <row r="157" spans="1:21" s="104" customFormat="1" ht="24.6" customHeight="1" x14ac:dyDescent="0.35">
      <c r="A157" s="35" t="s">
        <v>14</v>
      </c>
      <c r="B157" s="247" t="s">
        <v>11</v>
      </c>
      <c r="C157" s="596" t="s">
        <v>17</v>
      </c>
      <c r="D157" s="596"/>
      <c r="E157" s="596"/>
      <c r="F157" s="596"/>
      <c r="G157" s="248">
        <f>SUM(G152+G154+G156)</f>
        <v>372.4</v>
      </c>
      <c r="H157" s="248">
        <f t="shared" ref="H157:J157" si="31">SUM(H152+H154+H156)</f>
        <v>0</v>
      </c>
      <c r="I157" s="248">
        <f t="shared" si="31"/>
        <v>0</v>
      </c>
      <c r="J157" s="248">
        <f t="shared" si="31"/>
        <v>0</v>
      </c>
      <c r="K157" s="597"/>
      <c r="L157" s="597"/>
      <c r="M157" s="597"/>
      <c r="N157" s="597"/>
      <c r="O157" s="17"/>
      <c r="P157" s="17"/>
    </row>
    <row r="158" spans="1:21" s="104" customFormat="1" ht="24.6" customHeight="1" x14ac:dyDescent="0.35">
      <c r="A158" s="739" t="s">
        <v>22</v>
      </c>
      <c r="B158" s="740"/>
      <c r="C158" s="740"/>
      <c r="D158" s="740"/>
      <c r="E158" s="740"/>
      <c r="F158" s="741"/>
      <c r="G158" s="283">
        <f>SUM(G157)</f>
        <v>372.4</v>
      </c>
      <c r="H158" s="283">
        <f t="shared" ref="H158:J158" si="32">SUM(H157)</f>
        <v>0</v>
      </c>
      <c r="I158" s="283">
        <f t="shared" si="32"/>
        <v>0</v>
      </c>
      <c r="J158" s="283">
        <f t="shared" si="32"/>
        <v>0</v>
      </c>
      <c r="K158" s="591"/>
      <c r="L158" s="592"/>
      <c r="M158" s="592"/>
      <c r="N158" s="593"/>
      <c r="O158" s="17"/>
      <c r="P158" s="17"/>
    </row>
    <row r="159" spans="1:21" s="11" customFormat="1" ht="21.75" customHeight="1" x14ac:dyDescent="0.35">
      <c r="A159" s="556" t="s">
        <v>32</v>
      </c>
      <c r="B159" s="556"/>
      <c r="C159" s="556"/>
      <c r="D159" s="556"/>
      <c r="E159" s="556"/>
      <c r="F159" s="556"/>
      <c r="G159" s="324">
        <f>G48+G52+G59+G73+G96+G111+G119+G126+G142+G147+G157</f>
        <v>6227.2</v>
      </c>
      <c r="H159" s="324">
        <f>H48+H52+H59+H73+H96+H111+H119+H126+H142+H147+H157</f>
        <v>7233.5000000000009</v>
      </c>
      <c r="I159" s="324">
        <f>I48+I52+I59+I73+I96+I111+I119+I126+I142+I147+I157</f>
        <v>7483.6</v>
      </c>
      <c r="J159" s="324">
        <f>J48+J52+J59+J73+J96+J111+J119+J126+J142+J147+J157</f>
        <v>5419.5</v>
      </c>
      <c r="K159" s="557"/>
      <c r="L159" s="557"/>
      <c r="M159" s="557"/>
      <c r="N159" s="557"/>
      <c r="O159" s="10"/>
      <c r="P159" s="10"/>
    </row>
    <row r="160" spans="1:21" s="11" customFormat="1" ht="30.75" hidden="1" customHeight="1" x14ac:dyDescent="0.35">
      <c r="A160" s="7"/>
      <c r="B160" s="7"/>
      <c r="C160" s="7"/>
      <c r="D160" s="7"/>
      <c r="E160" s="8"/>
      <c r="F160" s="8"/>
      <c r="G160" s="7"/>
      <c r="H160" s="7"/>
      <c r="I160" s="7"/>
      <c r="J160" s="7"/>
      <c r="K160" s="7"/>
      <c r="L160" s="7"/>
      <c r="M160" s="7"/>
      <c r="N160" s="19"/>
      <c r="O160" s="10"/>
      <c r="P160" s="10"/>
    </row>
    <row r="161" spans="1:24" ht="24.6" hidden="1" customHeight="1" x14ac:dyDescent="0.2">
      <c r="F161" s="68" t="s">
        <v>12</v>
      </c>
      <c r="G161" s="165">
        <f>G24+G26+G34+G36+G38+G44+G50+G54+G56+G61+G71+G77+G79+G83+G86+G90+G93+G98+G101+G104+G108+G113+G123+G128+G131+G135+G136+G138+G140+G144+G151+G153+G155</f>
        <v>4462</v>
      </c>
      <c r="H161" s="165">
        <f>H24+H26+H34+H36+H38+H44+H50+H54+H56+H61+H71+H77+H79+H83+H86+H90+H93+H98+H101+H104+H108+H113+H123+H128+H131+H135+H136+H138+H140+H144+H151+H153+H155</f>
        <v>6011</v>
      </c>
      <c r="I161" s="165">
        <f>I24+I26+I34+I36+I38+I44+I50+I54+I56+I61+I71+I77+I79+I83+I86+I90+I93+I98+I101+I104+I108+I113+I123+I128+I131+I135+I136+I138+I140+I144+I151+I153+I155</f>
        <v>5811.6</v>
      </c>
      <c r="J161" s="165">
        <f>J24+J26+J34+J36+J38+J44+J50+J54+J56+J61+J71+J77+J79+J83+J86+J90+J93+J98+J101+J104+J108+J113+J123+J128+J131+J135+J136+J138+J140+J144+J151+J153+J155</f>
        <v>4944</v>
      </c>
      <c r="K161" s="260">
        <v>300</v>
      </c>
      <c r="U161" s="305"/>
    </row>
    <row r="162" spans="1:24" ht="27.75" hidden="1" customHeight="1" x14ac:dyDescent="0.2">
      <c r="F162" s="130" t="s">
        <v>108</v>
      </c>
      <c r="G162" s="69">
        <f>G64+G42+G84+G87+G109+G114</f>
        <v>827.7</v>
      </c>
      <c r="H162" s="69">
        <f>H64+H42+H84+H87+H109+H114</f>
        <v>729.1</v>
      </c>
      <c r="I162" s="69">
        <f>I64+I42+I84+I87+I109+I114</f>
        <v>0</v>
      </c>
      <c r="J162" s="69">
        <f>J64+J42+J84+J87+J109+J114</f>
        <v>0</v>
      </c>
      <c r="K162" s="1">
        <v>5</v>
      </c>
      <c r="U162" s="305"/>
    </row>
    <row r="163" spans="1:24" ht="29.25" hidden="1" customHeight="1" x14ac:dyDescent="0.2">
      <c r="F163" s="123" t="s">
        <v>21</v>
      </c>
      <c r="G163" s="124">
        <f>G65</f>
        <v>421.2</v>
      </c>
      <c r="H163" s="341">
        <f>H65</f>
        <v>385.3</v>
      </c>
      <c r="I163" s="124">
        <f>I65</f>
        <v>400.9</v>
      </c>
      <c r="J163" s="124">
        <f>J65</f>
        <v>405</v>
      </c>
      <c r="U163" s="305"/>
    </row>
    <row r="164" spans="1:24" ht="27" hidden="1" customHeight="1" x14ac:dyDescent="0.2">
      <c r="F164" s="125" t="s">
        <v>107</v>
      </c>
      <c r="G164" s="124">
        <f>G69</f>
        <v>83</v>
      </c>
      <c r="H164" s="124">
        <f>H69</f>
        <v>0</v>
      </c>
      <c r="I164" s="124">
        <f>I69</f>
        <v>0</v>
      </c>
      <c r="J164" s="124">
        <f>J69</f>
        <v>0</v>
      </c>
      <c r="U164" s="305"/>
    </row>
    <row r="165" spans="1:24" ht="27" hidden="1" customHeight="1" x14ac:dyDescent="0.2">
      <c r="F165" s="123" t="s">
        <v>16</v>
      </c>
      <c r="G165" s="124">
        <f>G45+G88+G94+G102+G105+G124+G129+G133</f>
        <v>319.5</v>
      </c>
      <c r="H165" s="124">
        <f>H45+H88+H94+H102+H105+H124+H129+H133</f>
        <v>15</v>
      </c>
      <c r="I165" s="124">
        <f>I45+I88+I94+I102+I105+I124+I129+I133</f>
        <v>146</v>
      </c>
      <c r="J165" s="124">
        <f>J45+J88+J94+J102+J105+J124+J129+J133</f>
        <v>47</v>
      </c>
      <c r="K165" s="1">
        <v>342</v>
      </c>
      <c r="U165" s="305"/>
    </row>
    <row r="166" spans="1:24" ht="21" hidden="1" customHeight="1" x14ac:dyDescent="0.2">
      <c r="F166" s="123" t="s">
        <v>24</v>
      </c>
      <c r="G166" s="124">
        <f>G67+G99+G116+G137</f>
        <v>45.2</v>
      </c>
      <c r="H166" s="124">
        <f t="shared" ref="H166:J166" si="33">H67+H99+H116+H137</f>
        <v>21</v>
      </c>
      <c r="I166" s="124">
        <f t="shared" si="33"/>
        <v>325.10000000000002</v>
      </c>
      <c r="J166" s="124">
        <f t="shared" si="33"/>
        <v>23.5</v>
      </c>
      <c r="U166" s="305"/>
    </row>
    <row r="167" spans="1:24" ht="21" hidden="1" customHeight="1" x14ac:dyDescent="0.2">
      <c r="F167" s="125" t="s">
        <v>235</v>
      </c>
      <c r="G167" s="261">
        <f>G32+G81+G145</f>
        <v>36.4</v>
      </c>
      <c r="H167" s="261">
        <f t="shared" ref="H167:J167" si="34">H32+H81+H145</f>
        <v>72.099999999999994</v>
      </c>
      <c r="I167" s="261">
        <f t="shared" si="34"/>
        <v>800</v>
      </c>
      <c r="J167" s="261">
        <f t="shared" si="34"/>
        <v>0</v>
      </c>
      <c r="U167" s="305"/>
    </row>
    <row r="168" spans="1:24" ht="35.25" hidden="1" customHeight="1" x14ac:dyDescent="0.2">
      <c r="F168" s="123" t="s">
        <v>105</v>
      </c>
      <c r="G168" s="124">
        <f>G66</f>
        <v>32.200000000000003</v>
      </c>
      <c r="H168" s="124">
        <f>H66</f>
        <v>0</v>
      </c>
      <c r="I168" s="124">
        <f>I66</f>
        <v>0</v>
      </c>
      <c r="J168" s="124">
        <f>J66</f>
        <v>0</v>
      </c>
      <c r="U168" s="305"/>
    </row>
    <row r="169" spans="1:24" ht="44.25" hidden="1" customHeight="1" x14ac:dyDescent="0.2">
      <c r="F169" s="70" t="s">
        <v>53</v>
      </c>
      <c r="G169" s="166">
        <f t="shared" ref="G169:J169" si="35">SUM(G161:G168)</f>
        <v>6227.1999999999989</v>
      </c>
      <c r="H169" s="166">
        <f t="shared" si="35"/>
        <v>7233.5000000000009</v>
      </c>
      <c r="I169" s="166">
        <f t="shared" si="35"/>
        <v>7483.6</v>
      </c>
      <c r="J169" s="166">
        <f t="shared" si="35"/>
        <v>5419.5</v>
      </c>
      <c r="U169" s="305"/>
    </row>
    <row r="170" spans="1:24" s="91" customFormat="1" ht="19.5" customHeight="1" x14ac:dyDescent="0.25">
      <c r="A170" s="85"/>
      <c r="B170" s="85"/>
      <c r="C170" s="85"/>
      <c r="D170" s="727" t="s">
        <v>103</v>
      </c>
      <c r="E170" s="728"/>
      <c r="F170" s="728"/>
      <c r="G170" s="728"/>
      <c r="H170" s="728"/>
      <c r="I170" s="86"/>
      <c r="J170" s="86"/>
      <c r="K170" s="87"/>
      <c r="L170" s="87"/>
      <c r="M170" s="87"/>
      <c r="N170" s="87"/>
      <c r="O170" s="306"/>
      <c r="P170" s="307"/>
      <c r="Q170" s="308"/>
      <c r="R170" s="308"/>
      <c r="S170" s="308"/>
      <c r="T170" s="308"/>
      <c r="U170" s="308"/>
      <c r="V170" s="90"/>
      <c r="W170" s="90"/>
      <c r="X170" s="90"/>
    </row>
    <row r="171" spans="1:24" ht="15" customHeight="1" x14ac:dyDescent="0.2">
      <c r="I171" s="127"/>
      <c r="J171" s="127" t="s">
        <v>104</v>
      </c>
      <c r="U171" s="305"/>
    </row>
    <row r="172" spans="1:24" ht="92.25" customHeight="1" x14ac:dyDescent="0.2">
      <c r="A172" s="703" t="s">
        <v>33</v>
      </c>
      <c r="B172" s="704"/>
      <c r="C172" s="704"/>
      <c r="D172" s="704"/>
      <c r="E172" s="704"/>
      <c r="F172" s="95"/>
      <c r="G172" s="111" t="s">
        <v>156</v>
      </c>
      <c r="H172" s="113" t="s">
        <v>157</v>
      </c>
      <c r="I172" s="111" t="s">
        <v>46</v>
      </c>
      <c r="J172" s="111" t="s">
        <v>111</v>
      </c>
      <c r="K172" s="87"/>
      <c r="L172" s="87"/>
      <c r="M172" s="87"/>
      <c r="N172" s="87"/>
      <c r="O172" s="306"/>
      <c r="P172" s="307"/>
      <c r="Q172" s="308"/>
      <c r="R172" s="308"/>
      <c r="S172" s="308"/>
      <c r="T172" s="87"/>
      <c r="U172" s="305"/>
    </row>
    <row r="173" spans="1:24" ht="22.5" customHeight="1" x14ac:dyDescent="0.2">
      <c r="A173" s="96" t="s">
        <v>34</v>
      </c>
      <c r="B173" s="748" t="s">
        <v>77</v>
      </c>
      <c r="C173" s="748"/>
      <c r="D173" s="748"/>
      <c r="E173" s="748"/>
      <c r="F173" s="97"/>
      <c r="G173" s="326">
        <f>SUM(G174:G184)</f>
        <v>5871.2999999999993</v>
      </c>
      <c r="H173" s="327">
        <f>SUM(H174:H184)</f>
        <v>7146.4000000000005</v>
      </c>
      <c r="I173" s="326">
        <f t="shared" ref="I173" si="36">SUM(I174:I184)</f>
        <v>7337.6</v>
      </c>
      <c r="J173" s="326">
        <f t="shared" ref="J173" si="37">SUM(J174:J184)</f>
        <v>5372.5</v>
      </c>
      <c r="K173" s="87"/>
      <c r="L173" s="87"/>
      <c r="M173" s="87"/>
      <c r="N173" s="87"/>
      <c r="O173" s="306"/>
      <c r="P173" s="307"/>
      <c r="Q173" s="308"/>
      <c r="R173" s="308"/>
      <c r="S173" s="308"/>
      <c r="T173" s="87"/>
      <c r="U173" s="305"/>
    </row>
    <row r="174" spans="1:24" ht="18.75" customHeight="1" x14ac:dyDescent="0.2">
      <c r="A174" s="98" t="s">
        <v>35</v>
      </c>
      <c r="B174" s="749" t="s">
        <v>36</v>
      </c>
      <c r="C174" s="750"/>
      <c r="D174" s="750"/>
      <c r="E174" s="750"/>
      <c r="F174" s="753"/>
      <c r="G174" s="168">
        <f>G161</f>
        <v>4462</v>
      </c>
      <c r="H174" s="277">
        <f t="shared" ref="H174:J174" si="38">H161</f>
        <v>6011</v>
      </c>
      <c r="I174" s="168">
        <f t="shared" si="38"/>
        <v>5811.6</v>
      </c>
      <c r="J174" s="168">
        <f t="shared" si="38"/>
        <v>4944</v>
      </c>
      <c r="K174" s="87"/>
      <c r="L174" s="87"/>
      <c r="M174" s="87"/>
      <c r="N174" s="87"/>
      <c r="O174" s="306"/>
      <c r="P174" s="307"/>
      <c r="Q174" s="308"/>
      <c r="R174" s="308"/>
      <c r="S174" s="308"/>
      <c r="T174" s="87"/>
      <c r="U174" s="305"/>
    </row>
    <row r="175" spans="1:24" ht="16.5" customHeight="1" x14ac:dyDescent="0.2">
      <c r="A175" s="99" t="s">
        <v>37</v>
      </c>
      <c r="B175" s="749" t="s">
        <v>78</v>
      </c>
      <c r="C175" s="750"/>
      <c r="D175" s="750"/>
      <c r="E175" s="750"/>
      <c r="F175" s="128"/>
      <c r="G175" s="117"/>
      <c r="H175" s="278"/>
      <c r="I175" s="117"/>
      <c r="J175" s="117"/>
      <c r="K175" s="87"/>
      <c r="L175" s="87"/>
      <c r="M175" s="87"/>
      <c r="N175" s="87"/>
      <c r="O175" s="306"/>
      <c r="P175" s="307"/>
      <c r="Q175" s="308"/>
      <c r="R175" s="308"/>
      <c r="S175" s="308"/>
      <c r="T175" s="87"/>
      <c r="U175" s="305"/>
    </row>
    <row r="176" spans="1:24" ht="18.75" customHeight="1" x14ac:dyDescent="0.2">
      <c r="A176" s="99" t="s">
        <v>38</v>
      </c>
      <c r="B176" s="749" t="s">
        <v>47</v>
      </c>
      <c r="C176" s="750"/>
      <c r="D176" s="750"/>
      <c r="E176" s="750"/>
      <c r="F176" s="128"/>
      <c r="G176" s="115">
        <f>G162</f>
        <v>827.7</v>
      </c>
      <c r="H176" s="279">
        <f t="shared" ref="H176:J176" si="39">H162</f>
        <v>729.1</v>
      </c>
      <c r="I176" s="115">
        <f t="shared" si="39"/>
        <v>0</v>
      </c>
      <c r="J176" s="116">
        <f t="shared" si="39"/>
        <v>0</v>
      </c>
      <c r="K176" s="87"/>
      <c r="L176" s="87"/>
      <c r="M176" s="87"/>
      <c r="N176" s="87"/>
      <c r="O176" s="306"/>
      <c r="P176" s="307"/>
      <c r="Q176" s="308"/>
      <c r="R176" s="308"/>
      <c r="S176" s="308"/>
      <c r="T176" s="87"/>
      <c r="U176" s="305"/>
    </row>
    <row r="177" spans="1:21" ht="21.75" customHeight="1" x14ac:dyDescent="0.2">
      <c r="A177" s="99" t="s">
        <v>39</v>
      </c>
      <c r="B177" s="749" t="s">
        <v>79</v>
      </c>
      <c r="C177" s="750"/>
      <c r="D177" s="750"/>
      <c r="E177" s="750"/>
      <c r="F177" s="128"/>
      <c r="G177" s="116">
        <f>G164</f>
        <v>83</v>
      </c>
      <c r="H177" s="280">
        <f t="shared" ref="H177:J177" si="40">H164</f>
        <v>0</v>
      </c>
      <c r="I177" s="116">
        <f t="shared" si="40"/>
        <v>0</v>
      </c>
      <c r="J177" s="116">
        <f t="shared" si="40"/>
        <v>0</v>
      </c>
      <c r="K177" s="87"/>
      <c r="L177" s="87"/>
      <c r="M177" s="87"/>
      <c r="N177" s="87"/>
      <c r="O177" s="306"/>
      <c r="P177" s="307"/>
      <c r="Q177" s="308"/>
      <c r="R177" s="308"/>
      <c r="S177" s="308"/>
      <c r="T177" s="87"/>
      <c r="U177" s="305"/>
    </row>
    <row r="178" spans="1:21" ht="22.5" customHeight="1" x14ac:dyDescent="0.2">
      <c r="A178" s="99" t="s">
        <v>40</v>
      </c>
      <c r="B178" s="751" t="s">
        <v>48</v>
      </c>
      <c r="C178" s="752"/>
      <c r="D178" s="752"/>
      <c r="E178" s="752"/>
      <c r="F178" s="754"/>
      <c r="G178" s="116"/>
      <c r="H178" s="279"/>
      <c r="I178" s="116"/>
      <c r="J178" s="116"/>
      <c r="K178" s="87"/>
      <c r="L178" s="87"/>
      <c r="M178" s="87"/>
      <c r="N178" s="87"/>
      <c r="O178" s="306"/>
      <c r="P178" s="307"/>
      <c r="Q178" s="308"/>
      <c r="R178" s="308"/>
      <c r="S178" s="308"/>
      <c r="T178" s="87"/>
      <c r="U178" s="305"/>
    </row>
    <row r="179" spans="1:21" ht="19.5" customHeight="1" x14ac:dyDescent="0.2">
      <c r="A179" s="99" t="s">
        <v>41</v>
      </c>
      <c r="B179" s="749" t="s">
        <v>114</v>
      </c>
      <c r="C179" s="750"/>
      <c r="D179" s="750"/>
      <c r="E179" s="750"/>
      <c r="F179" s="128"/>
      <c r="G179" s="116">
        <f>G166</f>
        <v>45.2</v>
      </c>
      <c r="H179" s="280">
        <f>H166</f>
        <v>21</v>
      </c>
      <c r="I179" s="116">
        <f t="shared" ref="I179:J179" si="41">I166+I167</f>
        <v>1125.0999999999999</v>
      </c>
      <c r="J179" s="116">
        <f t="shared" si="41"/>
        <v>23.5</v>
      </c>
      <c r="K179" s="87"/>
      <c r="L179" s="87"/>
      <c r="M179" s="87"/>
      <c r="N179" s="87"/>
      <c r="O179" s="306"/>
      <c r="P179" s="307"/>
      <c r="Q179" s="308"/>
      <c r="R179" s="308"/>
      <c r="S179" s="308"/>
      <c r="T179" s="87"/>
      <c r="U179" s="305"/>
    </row>
    <row r="180" spans="1:21" ht="20.25" customHeight="1" x14ac:dyDescent="0.2">
      <c r="A180" s="99" t="s">
        <v>42</v>
      </c>
      <c r="B180" s="751" t="s">
        <v>80</v>
      </c>
      <c r="C180" s="752"/>
      <c r="D180" s="752"/>
      <c r="E180" s="752"/>
      <c r="F180" s="128"/>
      <c r="G180" s="117"/>
      <c r="H180" s="278"/>
      <c r="I180" s="117"/>
      <c r="J180" s="117"/>
      <c r="K180" s="87"/>
      <c r="L180" s="87"/>
      <c r="M180" s="87"/>
      <c r="N180" s="87"/>
      <c r="O180" s="306"/>
      <c r="P180" s="307"/>
      <c r="Q180" s="308"/>
      <c r="R180" s="308"/>
      <c r="S180" s="308"/>
      <c r="T180" s="87"/>
      <c r="U180" s="305"/>
    </row>
    <row r="181" spans="1:21" ht="18.75" customHeight="1" x14ac:dyDescent="0.2">
      <c r="A181" s="99" t="s">
        <v>43</v>
      </c>
      <c r="B181" s="749" t="s">
        <v>81</v>
      </c>
      <c r="C181" s="750"/>
      <c r="D181" s="750"/>
      <c r="E181" s="750"/>
      <c r="F181" s="128"/>
      <c r="G181" s="117"/>
      <c r="H181" s="278"/>
      <c r="I181" s="117"/>
      <c r="J181" s="117"/>
      <c r="K181" s="87"/>
      <c r="L181" s="87"/>
      <c r="M181" s="87"/>
      <c r="N181" s="87"/>
      <c r="O181" s="306"/>
      <c r="P181" s="307"/>
      <c r="Q181" s="308"/>
      <c r="R181" s="308"/>
      <c r="S181" s="308"/>
      <c r="T181" s="87"/>
      <c r="U181" s="305"/>
    </row>
    <row r="182" spans="1:21" ht="18.75" customHeight="1" x14ac:dyDescent="0.2">
      <c r="A182" s="99" t="s">
        <v>82</v>
      </c>
      <c r="B182" s="749" t="s">
        <v>83</v>
      </c>
      <c r="C182" s="750"/>
      <c r="D182" s="750"/>
      <c r="E182" s="750"/>
      <c r="F182" s="128"/>
      <c r="G182" s="116"/>
      <c r="H182" s="279"/>
      <c r="I182" s="116"/>
      <c r="J182" s="116"/>
      <c r="K182" s="87"/>
      <c r="L182" s="87"/>
      <c r="M182" s="87"/>
      <c r="N182" s="87"/>
      <c r="O182" s="306"/>
      <c r="P182" s="307"/>
      <c r="Q182" s="308"/>
      <c r="R182" s="308"/>
      <c r="S182" s="308"/>
      <c r="T182" s="87"/>
      <c r="U182" s="305"/>
    </row>
    <row r="183" spans="1:21" ht="20.25" customHeight="1" x14ac:dyDescent="0.2">
      <c r="A183" s="99" t="s">
        <v>84</v>
      </c>
      <c r="B183" s="749" t="s">
        <v>49</v>
      </c>
      <c r="C183" s="750"/>
      <c r="D183" s="750"/>
      <c r="E183" s="750"/>
      <c r="F183" s="128"/>
      <c r="G183" s="116">
        <f>G163</f>
        <v>421.2</v>
      </c>
      <c r="H183" s="280">
        <f t="shared" ref="H183:J183" si="42">H163</f>
        <v>385.3</v>
      </c>
      <c r="I183" s="116">
        <f t="shared" si="42"/>
        <v>400.9</v>
      </c>
      <c r="J183" s="116">
        <f t="shared" si="42"/>
        <v>405</v>
      </c>
      <c r="K183" s="87"/>
      <c r="L183" s="87"/>
      <c r="M183" s="87"/>
      <c r="N183" s="87"/>
      <c r="O183" s="306"/>
      <c r="P183" s="307"/>
      <c r="Q183" s="308"/>
      <c r="R183" s="308"/>
      <c r="S183" s="308"/>
      <c r="T183" s="87"/>
      <c r="U183" s="305"/>
    </row>
    <row r="184" spans="1:21" ht="21" customHeight="1" x14ac:dyDescent="0.2">
      <c r="A184" s="99" t="s">
        <v>51</v>
      </c>
      <c r="B184" s="744" t="s">
        <v>50</v>
      </c>
      <c r="C184" s="745"/>
      <c r="D184" s="745"/>
      <c r="E184" s="745"/>
      <c r="F184" s="128"/>
      <c r="G184" s="116">
        <f>G168</f>
        <v>32.200000000000003</v>
      </c>
      <c r="H184" s="280">
        <f t="shared" ref="H184:J184" si="43">H168</f>
        <v>0</v>
      </c>
      <c r="I184" s="116">
        <f t="shared" si="43"/>
        <v>0</v>
      </c>
      <c r="J184" s="116">
        <f t="shared" si="43"/>
        <v>0</v>
      </c>
      <c r="K184" s="87"/>
      <c r="L184" s="87"/>
      <c r="M184" s="87"/>
      <c r="N184" s="87"/>
      <c r="O184" s="306"/>
      <c r="P184" s="307"/>
      <c r="Q184" s="308"/>
      <c r="R184" s="308"/>
      <c r="S184" s="308"/>
      <c r="T184" s="87"/>
      <c r="U184" s="305"/>
    </row>
    <row r="185" spans="1:21" ht="20.25" customHeight="1" x14ac:dyDescent="0.2">
      <c r="A185" s="100" t="s">
        <v>44</v>
      </c>
      <c r="B185" s="746" t="s">
        <v>52</v>
      </c>
      <c r="C185" s="747"/>
      <c r="D185" s="747"/>
      <c r="E185" s="747"/>
      <c r="F185" s="101"/>
      <c r="G185" s="112">
        <f>SUM(G186:G188)</f>
        <v>355.9</v>
      </c>
      <c r="H185" s="112">
        <f t="shared" ref="H185:J185" si="44">SUM(H186:H188)</f>
        <v>87.1</v>
      </c>
      <c r="I185" s="167">
        <f t="shared" si="44"/>
        <v>946</v>
      </c>
      <c r="J185" s="114">
        <f t="shared" si="44"/>
        <v>47</v>
      </c>
      <c r="K185" s="87"/>
      <c r="L185" s="87"/>
      <c r="M185" s="87"/>
      <c r="N185" s="87"/>
      <c r="O185" s="306"/>
      <c r="P185" s="307"/>
      <c r="Q185" s="308"/>
      <c r="R185" s="308"/>
      <c r="S185" s="308"/>
      <c r="T185" s="87"/>
      <c r="U185" s="305"/>
    </row>
    <row r="186" spans="1:21" ht="25.5" customHeight="1" x14ac:dyDescent="0.2">
      <c r="A186" s="99" t="s">
        <v>112</v>
      </c>
      <c r="B186" s="755" t="s">
        <v>202</v>
      </c>
      <c r="C186" s="756"/>
      <c r="D186" s="756"/>
      <c r="E186" s="756"/>
      <c r="F186" s="151"/>
      <c r="G186" s="330">
        <f>G167</f>
        <v>36.4</v>
      </c>
      <c r="H186" s="154">
        <f t="shared" ref="H186:J186" si="45">H167</f>
        <v>72.099999999999994</v>
      </c>
      <c r="I186" s="330">
        <f t="shared" si="45"/>
        <v>800</v>
      </c>
      <c r="J186" s="330">
        <f t="shared" si="45"/>
        <v>0</v>
      </c>
      <c r="K186" s="152"/>
      <c r="L186"/>
      <c r="M186"/>
      <c r="N186"/>
      <c r="O186" s="305"/>
      <c r="P186" s="305"/>
      <c r="Q186" s="305"/>
      <c r="R186" s="305"/>
      <c r="S186" s="305"/>
      <c r="T186" s="305"/>
      <c r="U186" s="305"/>
    </row>
    <row r="187" spans="1:21" ht="21" customHeight="1" x14ac:dyDescent="0.2">
      <c r="A187" s="153" t="s">
        <v>113</v>
      </c>
      <c r="B187" s="757" t="s">
        <v>203</v>
      </c>
      <c r="C187" s="758"/>
      <c r="D187" s="758"/>
      <c r="E187" s="758"/>
      <c r="F187" s="151"/>
      <c r="G187" s="276"/>
      <c r="H187" s="281"/>
      <c r="I187" s="99"/>
      <c r="J187" s="99"/>
      <c r="K187" s="152"/>
      <c r="L187"/>
      <c r="M187"/>
      <c r="N187"/>
      <c r="O187" s="305"/>
      <c r="P187" s="305"/>
      <c r="Q187" s="305"/>
      <c r="R187" s="305"/>
      <c r="S187" s="305"/>
      <c r="T187" s="305"/>
      <c r="U187" s="305"/>
    </row>
    <row r="188" spans="1:21" ht="18" customHeight="1" x14ac:dyDescent="0.2">
      <c r="A188" s="153" t="s">
        <v>115</v>
      </c>
      <c r="B188" s="757" t="s">
        <v>116</v>
      </c>
      <c r="C188" s="758"/>
      <c r="D188" s="758"/>
      <c r="E188" s="758"/>
      <c r="F188" s="151"/>
      <c r="G188" s="330">
        <f>G165</f>
        <v>319.5</v>
      </c>
      <c r="H188" s="154">
        <f t="shared" ref="H188:J188" si="46">H165</f>
        <v>15</v>
      </c>
      <c r="I188" s="330">
        <f t="shared" si="46"/>
        <v>146</v>
      </c>
      <c r="J188" s="330">
        <f t="shared" si="46"/>
        <v>47</v>
      </c>
      <c r="K188" s="152"/>
      <c r="L188"/>
      <c r="M188"/>
      <c r="N188"/>
      <c r="O188" s="305"/>
      <c r="P188" s="305"/>
      <c r="Q188" s="305"/>
      <c r="R188" s="305"/>
      <c r="S188" s="305"/>
      <c r="T188" s="305"/>
      <c r="U188" s="305"/>
    </row>
    <row r="189" spans="1:21" ht="17.25" customHeight="1" x14ac:dyDescent="0.2">
      <c r="A189" s="742" t="s">
        <v>106</v>
      </c>
      <c r="B189" s="743"/>
      <c r="C189" s="743"/>
      <c r="D189" s="743"/>
      <c r="E189" s="743"/>
      <c r="F189" s="102"/>
      <c r="G189" s="328">
        <f>SUM(G173+G185)</f>
        <v>6227.1999999999989</v>
      </c>
      <c r="H189" s="329">
        <f>SUM(H173+H185)</f>
        <v>7233.5000000000009</v>
      </c>
      <c r="I189" s="328">
        <f t="shared" ref="I189" si="47">SUM(I173+I185)</f>
        <v>8283.6</v>
      </c>
      <c r="J189" s="328">
        <f t="shared" ref="J189" si="48">SUM(J173+J185)</f>
        <v>5419.5</v>
      </c>
      <c r="K189" s="87"/>
      <c r="L189" s="87"/>
      <c r="M189" s="87"/>
      <c r="N189" s="87"/>
      <c r="O189" s="306"/>
      <c r="P189" s="307"/>
      <c r="Q189" s="308"/>
      <c r="R189" s="308"/>
      <c r="S189" s="308"/>
      <c r="T189" s="87"/>
      <c r="U189" s="305"/>
    </row>
    <row r="190" spans="1:21" ht="15" x14ac:dyDescent="0.2">
      <c r="K190" s="87"/>
      <c r="L190" s="87"/>
      <c r="M190" s="87"/>
      <c r="N190" s="87"/>
      <c r="O190" s="306"/>
      <c r="P190" s="307"/>
      <c r="Q190" s="308"/>
      <c r="R190" s="308"/>
      <c r="S190" s="308"/>
      <c r="T190" s="87"/>
      <c r="U190" s="305"/>
    </row>
    <row r="191" spans="1:21" ht="15" x14ac:dyDescent="0.2">
      <c r="K191" s="87"/>
      <c r="L191" s="87"/>
      <c r="M191" s="87"/>
      <c r="N191" s="87"/>
      <c r="O191" s="306"/>
      <c r="P191" s="307"/>
      <c r="Q191" s="308"/>
      <c r="R191" s="308"/>
      <c r="S191" s="308"/>
      <c r="T191" s="87"/>
      <c r="U191" s="305"/>
    </row>
    <row r="192" spans="1:21" ht="15" x14ac:dyDescent="0.2">
      <c r="K192" s="87"/>
      <c r="L192" s="87"/>
      <c r="M192" s="87"/>
      <c r="N192" s="87"/>
      <c r="O192" s="306"/>
      <c r="P192" s="307"/>
      <c r="Q192" s="308"/>
      <c r="R192" s="308"/>
      <c r="S192" s="308"/>
      <c r="T192" s="87"/>
      <c r="U192" s="305"/>
    </row>
    <row r="193" spans="1:21" ht="12.75" x14ac:dyDescent="0.2">
      <c r="A193"/>
      <c r="B193"/>
      <c r="C193"/>
      <c r="D193"/>
      <c r="E193"/>
      <c r="F193"/>
      <c r="G193"/>
      <c r="H193"/>
      <c r="I193"/>
      <c r="J193"/>
      <c r="K193" s="87"/>
      <c r="L193" s="87"/>
      <c r="M193" s="87"/>
      <c r="N193" s="87"/>
      <c r="O193" s="306"/>
      <c r="P193" s="307"/>
      <c r="Q193" s="308"/>
      <c r="R193" s="308"/>
      <c r="S193" s="308"/>
      <c r="T193" s="87"/>
      <c r="U193" s="305"/>
    </row>
    <row r="194" spans="1:21" ht="12.75" x14ac:dyDescent="0.2">
      <c r="A194"/>
      <c r="B194"/>
      <c r="C194"/>
      <c r="D194"/>
      <c r="E194"/>
      <c r="F194"/>
      <c r="G194"/>
      <c r="H194"/>
      <c r="I194"/>
      <c r="J194"/>
      <c r="K194" s="87"/>
      <c r="L194" s="87"/>
      <c r="M194" s="87"/>
      <c r="N194" s="87"/>
      <c r="O194" s="306"/>
      <c r="P194" s="307"/>
      <c r="Q194" s="308"/>
      <c r="R194" s="308"/>
      <c r="S194" s="308"/>
      <c r="T194" s="87"/>
      <c r="U194" s="305"/>
    </row>
    <row r="195" spans="1:21" ht="12.75" x14ac:dyDescent="0.2">
      <c r="A195"/>
      <c r="B195"/>
      <c r="C195"/>
      <c r="D195"/>
      <c r="E195"/>
      <c r="F195"/>
      <c r="G195"/>
      <c r="H195"/>
      <c r="I195"/>
      <c r="J195"/>
      <c r="K195" s="87"/>
      <c r="L195" s="87"/>
      <c r="M195" s="87"/>
      <c r="N195" s="87"/>
      <c r="O195" s="88"/>
      <c r="P195" s="89"/>
      <c r="Q195" s="90"/>
      <c r="R195" s="90"/>
      <c r="S195" s="90"/>
      <c r="T195" s="87"/>
    </row>
  </sheetData>
  <sheetProtection selectLockedCells="1" selectUnlockedCells="1"/>
  <mergeCells count="402">
    <mergeCell ref="L1:N1"/>
    <mergeCell ref="K4:L4"/>
    <mergeCell ref="K5:L5"/>
    <mergeCell ref="K6:L6"/>
    <mergeCell ref="K7:N7"/>
    <mergeCell ref="C49:N49"/>
    <mergeCell ref="K50:N50"/>
    <mergeCell ref="K58:N58"/>
    <mergeCell ref="K70:N70"/>
    <mergeCell ref="K9:N9"/>
    <mergeCell ref="K10:N10"/>
    <mergeCell ref="K11:N11"/>
    <mergeCell ref="K12:N12"/>
    <mergeCell ref="I44:I46"/>
    <mergeCell ref="J44:J46"/>
    <mergeCell ref="I38:I41"/>
    <mergeCell ref="K35:N35"/>
    <mergeCell ref="G38:G41"/>
    <mergeCell ref="H38:H41"/>
    <mergeCell ref="F38:F41"/>
    <mergeCell ref="D34:D35"/>
    <mergeCell ref="A14:N14"/>
    <mergeCell ref="A15:N15"/>
    <mergeCell ref="L16:N16"/>
    <mergeCell ref="A17:A19"/>
    <mergeCell ref="A71:A72"/>
    <mergeCell ref="B71:B72"/>
    <mergeCell ref="C71:C72"/>
    <mergeCell ref="D71:D72"/>
    <mergeCell ref="E71:E72"/>
    <mergeCell ref="K72:N72"/>
    <mergeCell ref="K41:K42"/>
    <mergeCell ref="L41:L42"/>
    <mergeCell ref="M41:M42"/>
    <mergeCell ref="N41:N42"/>
    <mergeCell ref="K47:N47"/>
    <mergeCell ref="G56:G57"/>
    <mergeCell ref="C48:F48"/>
    <mergeCell ref="K48:N48"/>
    <mergeCell ref="K59:N59"/>
    <mergeCell ref="K55:N55"/>
    <mergeCell ref="A44:A47"/>
    <mergeCell ref="B44:B47"/>
    <mergeCell ref="D44:D47"/>
    <mergeCell ref="E44:E47"/>
    <mergeCell ref="J38:J41"/>
    <mergeCell ref="F44:F46"/>
    <mergeCell ref="G44:G46"/>
    <mergeCell ref="A90:A92"/>
    <mergeCell ref="B101:B103"/>
    <mergeCell ref="A69:A70"/>
    <mergeCell ref="A50:A51"/>
    <mergeCell ref="C59:F59"/>
    <mergeCell ref="C69:C70"/>
    <mergeCell ref="D69:D70"/>
    <mergeCell ref="E69:E70"/>
    <mergeCell ref="B69:B70"/>
    <mergeCell ref="A61:A68"/>
    <mergeCell ref="B54:B55"/>
    <mergeCell ref="C61:C68"/>
    <mergeCell ref="C60:N60"/>
    <mergeCell ref="K67:N67"/>
    <mergeCell ref="J56:J57"/>
    <mergeCell ref="A54:A55"/>
    <mergeCell ref="A56:A58"/>
    <mergeCell ref="A83:A85"/>
    <mergeCell ref="B83:B85"/>
    <mergeCell ref="B79:B82"/>
    <mergeCell ref="B77:B78"/>
    <mergeCell ref="A79:A82"/>
    <mergeCell ref="E101:E103"/>
    <mergeCell ref="K96:N96"/>
    <mergeCell ref="A93:A95"/>
    <mergeCell ref="A98:A100"/>
    <mergeCell ref="B98:B100"/>
    <mergeCell ref="C98:C100"/>
    <mergeCell ref="D98:D100"/>
    <mergeCell ref="B108:B110"/>
    <mergeCell ref="C108:C110"/>
    <mergeCell ref="D108:D110"/>
    <mergeCell ref="A108:A110"/>
    <mergeCell ref="A104:A107"/>
    <mergeCell ref="B104:B107"/>
    <mergeCell ref="C104:C107"/>
    <mergeCell ref="D104:D107"/>
    <mergeCell ref="C101:C103"/>
    <mergeCell ref="D101:D103"/>
    <mergeCell ref="D93:D95"/>
    <mergeCell ref="C96:F96"/>
    <mergeCell ref="E93:E95"/>
    <mergeCell ref="A128:A130"/>
    <mergeCell ref="B128:B130"/>
    <mergeCell ref="C128:C130"/>
    <mergeCell ref="F138:F139"/>
    <mergeCell ref="K138:K139"/>
    <mergeCell ref="E135:E141"/>
    <mergeCell ref="B123:B125"/>
    <mergeCell ref="C127:N127"/>
    <mergeCell ref="N128:N129"/>
    <mergeCell ref="K135:K137"/>
    <mergeCell ref="L135:L137"/>
    <mergeCell ref="M135:M137"/>
    <mergeCell ref="N135:N137"/>
    <mergeCell ref="K141:N141"/>
    <mergeCell ref="J138:J140"/>
    <mergeCell ref="G138:G140"/>
    <mergeCell ref="E123:E125"/>
    <mergeCell ref="D123:D125"/>
    <mergeCell ref="M138:M139"/>
    <mergeCell ref="N138:N139"/>
    <mergeCell ref="K126:N126"/>
    <mergeCell ref="K125:N125"/>
    <mergeCell ref="K128:K129"/>
    <mergeCell ref="C131:C134"/>
    <mergeCell ref="A189:E189"/>
    <mergeCell ref="B184:E184"/>
    <mergeCell ref="B185:E185"/>
    <mergeCell ref="B173:E173"/>
    <mergeCell ref="B175:E175"/>
    <mergeCell ref="B176:E176"/>
    <mergeCell ref="B177:E177"/>
    <mergeCell ref="B179:E179"/>
    <mergeCell ref="B180:E180"/>
    <mergeCell ref="B181:E181"/>
    <mergeCell ref="B174:F174"/>
    <mergeCell ref="B178:F178"/>
    <mergeCell ref="B186:E186"/>
    <mergeCell ref="B187:E187"/>
    <mergeCell ref="B188:E188"/>
    <mergeCell ref="B182:E182"/>
    <mergeCell ref="B183:E183"/>
    <mergeCell ref="A172:E172"/>
    <mergeCell ref="B131:B134"/>
    <mergeCell ref="A135:A141"/>
    <mergeCell ref="B135:B141"/>
    <mergeCell ref="L138:L139"/>
    <mergeCell ref="K142:N142"/>
    <mergeCell ref="K153:N153"/>
    <mergeCell ref="K154:N154"/>
    <mergeCell ref="F131:F132"/>
    <mergeCell ref="G131:G132"/>
    <mergeCell ref="H131:H132"/>
    <mergeCell ref="I131:I132"/>
    <mergeCell ref="J131:J132"/>
    <mergeCell ref="C150:N150"/>
    <mergeCell ref="K155:N155"/>
    <mergeCell ref="K156:N156"/>
    <mergeCell ref="D135:D141"/>
    <mergeCell ref="D170:H170"/>
    <mergeCell ref="E131:E134"/>
    <mergeCell ref="K144:N145"/>
    <mergeCell ref="C147:F147"/>
    <mergeCell ref="K147:N147"/>
    <mergeCell ref="K146:N146"/>
    <mergeCell ref="A158:F158"/>
    <mergeCell ref="A123:A125"/>
    <mergeCell ref="E26:E33"/>
    <mergeCell ref="C38:C43"/>
    <mergeCell ref="B38:B43"/>
    <mergeCell ref="A38:A43"/>
    <mergeCell ref="D38:D43"/>
    <mergeCell ref="E38:E43"/>
    <mergeCell ref="L101:L102"/>
    <mergeCell ref="K43:N43"/>
    <mergeCell ref="K33:N33"/>
    <mergeCell ref="C52:F52"/>
    <mergeCell ref="H44:H46"/>
    <mergeCell ref="C90:C92"/>
    <mergeCell ref="D90:D92"/>
    <mergeCell ref="E90:E92"/>
    <mergeCell ref="C50:C51"/>
    <mergeCell ref="D50:D51"/>
    <mergeCell ref="E50:E51"/>
    <mergeCell ref="K51:N51"/>
    <mergeCell ref="H56:H57"/>
    <mergeCell ref="I56:I57"/>
    <mergeCell ref="D61:D68"/>
    <mergeCell ref="C83:C85"/>
    <mergeCell ref="A113:A115"/>
    <mergeCell ref="B26:B33"/>
    <mergeCell ref="A26:A33"/>
    <mergeCell ref="D17:D19"/>
    <mergeCell ref="H17:H19"/>
    <mergeCell ref="C23:N23"/>
    <mergeCell ref="A34:A35"/>
    <mergeCell ref="B34:B35"/>
    <mergeCell ref="C34:C35"/>
    <mergeCell ref="I17:I19"/>
    <mergeCell ref="K17:N17"/>
    <mergeCell ref="G17:G19"/>
    <mergeCell ref="K18:K19"/>
    <mergeCell ref="L18:N18"/>
    <mergeCell ref="J17:J19"/>
    <mergeCell ref="A24:A25"/>
    <mergeCell ref="B24:B25"/>
    <mergeCell ref="C24:C25"/>
    <mergeCell ref="D24:D25"/>
    <mergeCell ref="E24:E25"/>
    <mergeCell ref="E34:E35"/>
    <mergeCell ref="B17:B19"/>
    <mergeCell ref="C17:C19"/>
    <mergeCell ref="K25:N25"/>
    <mergeCell ref="A20:N20"/>
    <mergeCell ref="B36:B37"/>
    <mergeCell ref="C44:C47"/>
    <mergeCell ref="C36:C37"/>
    <mergeCell ref="D36:D37"/>
    <mergeCell ref="E36:E37"/>
    <mergeCell ref="F56:F57"/>
    <mergeCell ref="C54:C55"/>
    <mergeCell ref="D54:D55"/>
    <mergeCell ref="E54:E55"/>
    <mergeCell ref="E56:E58"/>
    <mergeCell ref="C56:C58"/>
    <mergeCell ref="B50:B51"/>
    <mergeCell ref="D56:D58"/>
    <mergeCell ref="A36:A37"/>
    <mergeCell ref="B56:B58"/>
    <mergeCell ref="I90:I91"/>
    <mergeCell ref="J90:J91"/>
    <mergeCell ref="F90:F91"/>
    <mergeCell ref="K74:N74"/>
    <mergeCell ref="K68:N68"/>
    <mergeCell ref="F79:F80"/>
    <mergeCell ref="C73:F73"/>
    <mergeCell ref="B74:F74"/>
    <mergeCell ref="L80:L81"/>
    <mergeCell ref="E61:E68"/>
    <mergeCell ref="I79:I80"/>
    <mergeCell ref="J79:J80"/>
    <mergeCell ref="B61:B68"/>
    <mergeCell ref="B75:N75"/>
    <mergeCell ref="C76:N76"/>
    <mergeCell ref="B90:B92"/>
    <mergeCell ref="A77:A78"/>
    <mergeCell ref="M83:M84"/>
    <mergeCell ref="N83:N84"/>
    <mergeCell ref="K83:K84"/>
    <mergeCell ref="K82:N82"/>
    <mergeCell ref="K85:N85"/>
    <mergeCell ref="K158:N158"/>
    <mergeCell ref="G135:G136"/>
    <mergeCell ref="C157:F157"/>
    <mergeCell ref="K157:N157"/>
    <mergeCell ref="B153:B154"/>
    <mergeCell ref="K152:N152"/>
    <mergeCell ref="K151:N151"/>
    <mergeCell ref="C143:N143"/>
    <mergeCell ref="A151:A152"/>
    <mergeCell ref="H135:H136"/>
    <mergeCell ref="I135:I136"/>
    <mergeCell ref="J135:J136"/>
    <mergeCell ref="E153:E154"/>
    <mergeCell ref="C151:C152"/>
    <mergeCell ref="D151:D152"/>
    <mergeCell ref="E151:E152"/>
    <mergeCell ref="B151:B152"/>
    <mergeCell ref="C135:C141"/>
    <mergeCell ref="F135:F136"/>
    <mergeCell ref="H138:H140"/>
    <mergeCell ref="I138:I140"/>
    <mergeCell ref="A159:F159"/>
    <mergeCell ref="K159:N159"/>
    <mergeCell ref="K148:N148"/>
    <mergeCell ref="A131:A134"/>
    <mergeCell ref="C142:F142"/>
    <mergeCell ref="A116:A118"/>
    <mergeCell ref="A101:A103"/>
    <mergeCell ref="A86:A89"/>
    <mergeCell ref="B86:B89"/>
    <mergeCell ref="N86:N88"/>
    <mergeCell ref="K95:N95"/>
    <mergeCell ref="N93:N94"/>
    <mergeCell ref="K86:K88"/>
    <mergeCell ref="B116:B118"/>
    <mergeCell ref="B155:B156"/>
    <mergeCell ref="C155:C156"/>
    <mergeCell ref="D155:D156"/>
    <mergeCell ref="E155:E156"/>
    <mergeCell ref="A144:A146"/>
    <mergeCell ref="B144:B146"/>
    <mergeCell ref="C144:C146"/>
    <mergeCell ref="D144:D146"/>
    <mergeCell ref="E144:E146"/>
    <mergeCell ref="D153:D154"/>
    <mergeCell ref="O128:Q128"/>
    <mergeCell ref="O109:Q109"/>
    <mergeCell ref="O113:Q114"/>
    <mergeCell ref="K13:N13"/>
    <mergeCell ref="K24:N24"/>
    <mergeCell ref="K34:N34"/>
    <mergeCell ref="G79:G80"/>
    <mergeCell ref="H79:H80"/>
    <mergeCell ref="C97:N97"/>
    <mergeCell ref="K93:K94"/>
    <mergeCell ref="L93:L94"/>
    <mergeCell ref="M93:M94"/>
    <mergeCell ref="K89:N89"/>
    <mergeCell ref="C93:C95"/>
    <mergeCell ref="D77:D78"/>
    <mergeCell ref="L83:L84"/>
    <mergeCell ref="K92:N92"/>
    <mergeCell ref="M86:M88"/>
    <mergeCell ref="A21:N21"/>
    <mergeCell ref="D26:D33"/>
    <mergeCell ref="C26:C33"/>
    <mergeCell ref="E17:E19"/>
    <mergeCell ref="F17:F19"/>
    <mergeCell ref="K78:N78"/>
    <mergeCell ref="O84:Q84"/>
    <mergeCell ref="K110:N110"/>
    <mergeCell ref="K111:N111"/>
    <mergeCell ref="K107:N107"/>
    <mergeCell ref="L86:L88"/>
    <mergeCell ref="D83:D85"/>
    <mergeCell ref="C86:C89"/>
    <mergeCell ref="O108:Q108"/>
    <mergeCell ref="M101:M102"/>
    <mergeCell ref="K103:N103"/>
    <mergeCell ref="K101:K102"/>
    <mergeCell ref="O83:Q83"/>
    <mergeCell ref="K98:K99"/>
    <mergeCell ref="L98:L99"/>
    <mergeCell ref="M98:M99"/>
    <mergeCell ref="E108:E110"/>
    <mergeCell ref="O88:P88"/>
    <mergeCell ref="E104:E107"/>
    <mergeCell ref="L100:N100"/>
    <mergeCell ref="E83:E85"/>
    <mergeCell ref="N101:N102"/>
    <mergeCell ref="D86:D89"/>
    <mergeCell ref="N98:N99"/>
    <mergeCell ref="E98:E100"/>
    <mergeCell ref="O123:Q123"/>
    <mergeCell ref="C112:N112"/>
    <mergeCell ref="K113:K114"/>
    <mergeCell ref="L113:L114"/>
    <mergeCell ref="K115:N115"/>
    <mergeCell ref="L116:L117"/>
    <mergeCell ref="C119:F119"/>
    <mergeCell ref="C116:C118"/>
    <mergeCell ref="D113:D115"/>
    <mergeCell ref="E113:E115"/>
    <mergeCell ref="K118:N118"/>
    <mergeCell ref="J116:J117"/>
    <mergeCell ref="I116:I117"/>
    <mergeCell ref="K116:K117"/>
    <mergeCell ref="D116:D118"/>
    <mergeCell ref="G116:G117"/>
    <mergeCell ref="H116:H117"/>
    <mergeCell ref="N113:N114"/>
    <mergeCell ref="M113:M114"/>
    <mergeCell ref="M116:M117"/>
    <mergeCell ref="N116:N117"/>
    <mergeCell ref="F116:F117"/>
    <mergeCell ref="K119:N119"/>
    <mergeCell ref="M123:M124"/>
    <mergeCell ref="K37:N37"/>
    <mergeCell ref="C53:N53"/>
    <mergeCell ref="F26:F31"/>
    <mergeCell ref="G26:G31"/>
    <mergeCell ref="H26:H31"/>
    <mergeCell ref="I26:I31"/>
    <mergeCell ref="J26:J31"/>
    <mergeCell ref="O79:Q79"/>
    <mergeCell ref="E77:E78"/>
    <mergeCell ref="O26:Q27"/>
    <mergeCell ref="E79:E82"/>
    <mergeCell ref="C77:C78"/>
    <mergeCell ref="K73:N73"/>
    <mergeCell ref="O44:R46"/>
    <mergeCell ref="O80:O81"/>
    <mergeCell ref="C79:C82"/>
    <mergeCell ref="D79:D82"/>
    <mergeCell ref="O61:P61"/>
    <mergeCell ref="O38:P39"/>
    <mergeCell ref="O54:P54"/>
    <mergeCell ref="O29:P29"/>
    <mergeCell ref="O65:P65"/>
    <mergeCell ref="E86:E89"/>
    <mergeCell ref="G90:G91"/>
    <mergeCell ref="H90:H91"/>
    <mergeCell ref="D131:D134"/>
    <mergeCell ref="M128:M129"/>
    <mergeCell ref="K130:N130"/>
    <mergeCell ref="L134:N134"/>
    <mergeCell ref="E128:E130"/>
    <mergeCell ref="E116:E118"/>
    <mergeCell ref="D128:D130"/>
    <mergeCell ref="C126:F126"/>
    <mergeCell ref="L128:L129"/>
    <mergeCell ref="N123:N124"/>
    <mergeCell ref="K120:N120"/>
    <mergeCell ref="C122:N122"/>
    <mergeCell ref="B120:F120"/>
    <mergeCell ref="C123:C125"/>
    <mergeCell ref="K123:K124"/>
    <mergeCell ref="L123:L124"/>
    <mergeCell ref="B93:B95"/>
    <mergeCell ref="B113:B115"/>
    <mergeCell ref="C113:C115"/>
    <mergeCell ref="C111:F111"/>
  </mergeCells>
  <pageMargins left="0.23622047244094491" right="0.23622047244094491" top="0.51181102362204722" bottom="0.74803149606299213" header="0.31496062992125984" footer="0.31496062992125984"/>
  <pageSetup paperSize="9" firstPageNumber="106" fitToHeight="0" orientation="landscape" useFirstPageNumber="1" r:id="rId1"/>
  <headerFooter scaleWithDoc="0">
    <oddHeader>&amp;C&amp;P</oddHeader>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6"/>
  <sheetViews>
    <sheetView zoomScale="90" zoomScaleNormal="90" zoomScaleSheetLayoutView="75" workbookViewId="0">
      <selection activeCell="B28" sqref="B28"/>
    </sheetView>
  </sheetViews>
  <sheetFormatPr defaultColWidth="11.5703125" defaultRowHeight="12.75" x14ac:dyDescent="0.2"/>
  <cols>
    <col min="1" max="1" width="28.28515625" customWidth="1"/>
    <col min="2" max="2" width="55.7109375" customWidth="1"/>
    <col min="3" max="3" width="28.28515625" customWidth="1"/>
  </cols>
  <sheetData>
    <row r="2" spans="1:8" s="80" customFormat="1" ht="26.25" customHeight="1" x14ac:dyDescent="0.25">
      <c r="A2" s="848" t="s">
        <v>85</v>
      </c>
      <c r="B2" s="848"/>
      <c r="C2" s="848"/>
      <c r="D2" s="79"/>
    </row>
    <row r="3" spans="1:8" s="80" customFormat="1" ht="21" customHeight="1" x14ac:dyDescent="0.25">
      <c r="A3" s="81" t="s">
        <v>86</v>
      </c>
      <c r="B3" s="849" t="s">
        <v>87</v>
      </c>
      <c r="C3" s="850"/>
      <c r="H3" s="79"/>
    </row>
    <row r="4" spans="1:8" s="80" customFormat="1" ht="21" customHeight="1" x14ac:dyDescent="0.25">
      <c r="A4" s="82" t="s">
        <v>18</v>
      </c>
      <c r="B4" s="851" t="s">
        <v>88</v>
      </c>
      <c r="C4" s="852"/>
    </row>
    <row r="5" spans="1:8" s="80" customFormat="1" ht="23.25" customHeight="1" x14ac:dyDescent="0.25">
      <c r="A5" s="82" t="s">
        <v>13</v>
      </c>
      <c r="B5" s="851" t="s">
        <v>89</v>
      </c>
      <c r="C5" s="852"/>
    </row>
    <row r="6" spans="1:8" s="80" customFormat="1" ht="23.1" customHeight="1" x14ac:dyDescent="0.25">
      <c r="A6" s="82" t="s">
        <v>14</v>
      </c>
      <c r="B6" s="851" t="s">
        <v>90</v>
      </c>
      <c r="C6" s="852"/>
    </row>
    <row r="7" spans="1:8" s="80" customFormat="1" ht="33.75" customHeight="1" x14ac:dyDescent="0.25">
      <c r="A7" s="82" t="s">
        <v>15</v>
      </c>
      <c r="B7" s="846" t="s">
        <v>99</v>
      </c>
      <c r="C7" s="847"/>
    </row>
    <row r="8" spans="1:8" s="80" customFormat="1" ht="23.1" customHeight="1" x14ac:dyDescent="0.25">
      <c r="A8" s="82" t="s">
        <v>25</v>
      </c>
      <c r="B8" s="851" t="s">
        <v>91</v>
      </c>
      <c r="C8" s="852"/>
    </row>
    <row r="9" spans="1:8" s="80" customFormat="1" ht="23.25" customHeight="1" x14ac:dyDescent="0.25">
      <c r="A9" s="82" t="s">
        <v>27</v>
      </c>
      <c r="B9" s="851" t="s">
        <v>92</v>
      </c>
      <c r="C9" s="852"/>
    </row>
    <row r="10" spans="1:8" s="80" customFormat="1" ht="22.15" customHeight="1" x14ac:dyDescent="0.25">
      <c r="A10" s="82" t="s">
        <v>29</v>
      </c>
      <c r="B10" s="851" t="s">
        <v>96</v>
      </c>
      <c r="C10" s="852"/>
    </row>
    <row r="11" spans="1:8" s="80" customFormat="1" ht="22.15" customHeight="1" x14ac:dyDescent="0.25">
      <c r="A11" s="82" t="s">
        <v>93</v>
      </c>
      <c r="B11" s="851" t="s">
        <v>94</v>
      </c>
      <c r="C11" s="852"/>
    </row>
    <row r="12" spans="1:8" s="80" customFormat="1" ht="15.75" customHeight="1" x14ac:dyDescent="0.25"/>
    <row r="13" spans="1:8" s="80" customFormat="1" ht="15.75" customHeight="1" x14ac:dyDescent="0.25">
      <c r="A13" s="853" t="s">
        <v>95</v>
      </c>
      <c r="B13" s="853"/>
      <c r="C13" s="853"/>
    </row>
    <row r="16" spans="1:8" x14ac:dyDescent="0.2">
      <c r="B16" s="83"/>
    </row>
  </sheetData>
  <sheetProtection selectLockedCells="1" selectUnlockedCells="1"/>
  <mergeCells count="11">
    <mergeCell ref="B8:C8"/>
    <mergeCell ref="A13:C13"/>
    <mergeCell ref="B11:C11"/>
    <mergeCell ref="B9:C9"/>
    <mergeCell ref="B10:C10"/>
    <mergeCell ref="B7:C7"/>
    <mergeCell ref="A2:C2"/>
    <mergeCell ref="B3:C3"/>
    <mergeCell ref="B4:C4"/>
    <mergeCell ref="B5:C5"/>
    <mergeCell ref="B6:C6"/>
  </mergeCells>
  <pageMargins left="1.1811023622047245" right="0.39370078740157483" top="0.78740157480314965" bottom="0.78740157480314965" header="0.31496062992125984" footer="0.31496062992125984"/>
  <pageSetup paperSize="9" firstPageNumber="120" fitToHeight="0" orientation="landscape" useFirstPageNumber="1" r:id="rId1"/>
  <headerFooter scaleWithDoc="0">
    <oddHeader>&amp;C&amp;"Times New Roman,Paprastas"&amp;12&amp;P</oddHeader>
  </headerFooter>
</worksheet>
</file>

<file path=docProps/app.xml><?xml version="1.0" encoding="utf-8"?>
<Properties xmlns="http://schemas.openxmlformats.org/officeDocument/2006/extended-properties" xmlns:vt="http://schemas.openxmlformats.org/officeDocument/2006/docPropsVTypes">
  <TotalTime>34965</TotalTime>
  <Application>Microsoft Excel</Application>
  <DocSecurity>0</DocSecurity>
  <ScaleCrop>false</ScaleCrop>
  <HeadingPairs>
    <vt:vector size="4" baseType="variant">
      <vt:variant>
        <vt:lpstr>Darbalapiai</vt:lpstr>
      </vt:variant>
      <vt:variant>
        <vt:i4>2</vt:i4>
      </vt:variant>
      <vt:variant>
        <vt:lpstr>Įvardinti diapazonai</vt:lpstr>
      </vt:variant>
      <vt:variant>
        <vt:i4>1</vt:i4>
      </vt:variant>
    </vt:vector>
  </HeadingPairs>
  <TitlesOfParts>
    <vt:vector size="3" baseType="lpstr">
      <vt:lpstr>1 c_1_c_1</vt:lpstr>
      <vt:lpstr>vykdytojų_kodai</vt:lpstr>
      <vt:lpstr>'1 c_1_c_1'!Print_Titles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Rasa Macienė</dc:creator>
  <cp:lastModifiedBy>Rasa Macienė</cp:lastModifiedBy>
  <cp:revision>72</cp:revision>
  <cp:lastPrinted>2018-05-17T07:24:16Z</cp:lastPrinted>
  <dcterms:created xsi:type="dcterms:W3CDTF">2014-11-13T08:27:07Z</dcterms:created>
  <dcterms:modified xsi:type="dcterms:W3CDTF">2019-02-12T11:15:56Z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lexID">
    <vt:lpwstr>633C4890-CE7B-4E6D-9F74-DC3A8C1F1933</vt:lpwstr>
  </property>
</Properties>
</file>