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17895" windowHeight="8145"/>
  </bookViews>
  <sheets>
    <sheet name="1_c_1_c_1_forma" sheetId="1" r:id="rId1"/>
    <sheet name="vykdytojų_kodai" sheetId="2" r:id="rId2"/>
  </sheets>
  <definedNames>
    <definedName name="__xlnm.Print_Area">vykdytojų_kodai!$A$1:$C$18</definedName>
    <definedName name="__xlnm.Print_Titles">'1_c_1_c_1_forma'!$A$13:$IQ$17</definedName>
    <definedName name="Excel_BuiltIn_Print_Titles_1">'1_c_1_c_1_forma'!$A$13:$IQ$17</definedName>
    <definedName name="Excel_BuiltIn_Print_Titles_1_1">"#REF!"</definedName>
    <definedName name="_xlnm.Print_Area" localSheetId="1">vykdytojų_kodai!$A$1:$C$18</definedName>
    <definedName name="_xlnm.Print_Titles" localSheetId="0">'1_c_1_c_1_forma'!$13:$17</definedName>
  </definedNames>
  <calcPr calcId="152511"/>
</workbook>
</file>

<file path=xl/calcChain.xml><?xml version="1.0" encoding="utf-8"?>
<calcChain xmlns="http://schemas.openxmlformats.org/spreadsheetml/2006/main">
  <c r="H109" i="1" l="1"/>
  <c r="I109" i="1"/>
  <c r="J109" i="1"/>
  <c r="G109" i="1"/>
  <c r="H93" i="1" l="1"/>
  <c r="I93" i="1"/>
  <c r="J93" i="1"/>
  <c r="G93" i="1"/>
  <c r="H127" i="1" l="1"/>
  <c r="I127" i="1"/>
  <c r="J121" i="1"/>
  <c r="G127" i="1"/>
  <c r="H111" i="1"/>
  <c r="I111" i="1"/>
  <c r="J111" i="1"/>
  <c r="J129" i="1" s="1"/>
  <c r="G111" i="1"/>
  <c r="G129" i="1" s="1"/>
  <c r="H129" i="1"/>
  <c r="I129" i="1"/>
  <c r="H117" i="1"/>
  <c r="H135" i="1" s="1"/>
  <c r="I117" i="1"/>
  <c r="I135" i="1" s="1"/>
  <c r="J117" i="1"/>
  <c r="J135" i="1" s="1"/>
  <c r="G117" i="1"/>
  <c r="G135" i="1" s="1"/>
  <c r="H85" i="1"/>
  <c r="I85" i="1"/>
  <c r="J85" i="1"/>
  <c r="G85" i="1"/>
  <c r="H72" i="1"/>
  <c r="I72" i="1"/>
  <c r="J72" i="1"/>
  <c r="H63" i="1"/>
  <c r="H64" i="1" s="1"/>
  <c r="I63" i="1"/>
  <c r="I64" i="1" s="1"/>
  <c r="J63" i="1"/>
  <c r="J64" i="1" s="1"/>
  <c r="H56" i="1"/>
  <c r="I56" i="1"/>
  <c r="J56" i="1"/>
  <c r="H52" i="1"/>
  <c r="I52" i="1"/>
  <c r="J52" i="1"/>
  <c r="H47" i="1"/>
  <c r="H48" i="1" s="1"/>
  <c r="I47" i="1"/>
  <c r="I48" i="1" s="1"/>
  <c r="J47" i="1"/>
  <c r="J48" i="1" s="1"/>
  <c r="H35" i="1"/>
  <c r="H39" i="1" s="1"/>
  <c r="I35" i="1"/>
  <c r="I39" i="1" s="1"/>
  <c r="J35" i="1"/>
  <c r="J39" i="1" s="1"/>
  <c r="H29" i="1"/>
  <c r="I29" i="1"/>
  <c r="J29" i="1"/>
  <c r="H25" i="1"/>
  <c r="I25" i="1"/>
  <c r="J25" i="1"/>
  <c r="H114" i="1"/>
  <c r="H132" i="1" s="1"/>
  <c r="I114" i="1"/>
  <c r="I132" i="1" s="1"/>
  <c r="J114" i="1"/>
  <c r="J132" i="1" s="1"/>
  <c r="H118" i="1"/>
  <c r="H136" i="1" s="1"/>
  <c r="I118" i="1"/>
  <c r="I136" i="1" s="1"/>
  <c r="J118" i="1"/>
  <c r="J136" i="1" s="1"/>
  <c r="G118" i="1"/>
  <c r="G136" i="1" s="1"/>
  <c r="G114" i="1"/>
  <c r="G132" i="1" s="1"/>
  <c r="G63" i="1"/>
  <c r="G64" i="1" s="1"/>
  <c r="G25" i="1"/>
  <c r="G29" i="1"/>
  <c r="G35" i="1"/>
  <c r="G39" i="1" s="1"/>
  <c r="G47" i="1"/>
  <c r="G48" i="1" s="1"/>
  <c r="G52" i="1"/>
  <c r="G56" i="1"/>
  <c r="D64" i="1"/>
  <c r="E64" i="1"/>
  <c r="F64" i="1"/>
  <c r="G72" i="1"/>
  <c r="D94" i="1"/>
  <c r="E94" i="1"/>
  <c r="F94" i="1"/>
  <c r="G97" i="1"/>
  <c r="H97" i="1"/>
  <c r="I97" i="1"/>
  <c r="J97" i="1"/>
  <c r="G101" i="1"/>
  <c r="H101" i="1"/>
  <c r="I101" i="1"/>
  <c r="J101" i="1"/>
  <c r="G104" i="1"/>
  <c r="H104" i="1"/>
  <c r="H105" i="1" s="1"/>
  <c r="I104" i="1"/>
  <c r="J104" i="1"/>
  <c r="G120" i="1"/>
  <c r="G138" i="1" s="1"/>
  <c r="H120" i="1"/>
  <c r="H138" i="1" s="1"/>
  <c r="I120" i="1"/>
  <c r="I138" i="1" s="1"/>
  <c r="J120" i="1"/>
  <c r="J138" i="1" s="1"/>
  <c r="H94" i="1" l="1"/>
  <c r="H106" i="1" s="1"/>
  <c r="G121" i="1"/>
  <c r="G105" i="1"/>
  <c r="G57" i="1"/>
  <c r="I57" i="1"/>
  <c r="I58" i="1" s="1"/>
  <c r="J94" i="1"/>
  <c r="J106" i="1" s="1"/>
  <c r="G94" i="1"/>
  <c r="G106" i="1" s="1"/>
  <c r="I94" i="1"/>
  <c r="G30" i="1"/>
  <c r="G40" i="1" s="1"/>
  <c r="H30" i="1"/>
  <c r="H40" i="1" s="1"/>
  <c r="I30" i="1"/>
  <c r="I40" i="1" s="1"/>
  <c r="H57" i="1"/>
  <c r="H58" i="1" s="1"/>
  <c r="J127" i="1"/>
  <c r="J126" i="1" s="1"/>
  <c r="H121" i="1"/>
  <c r="I105" i="1"/>
  <c r="G142" i="1"/>
  <c r="J30" i="1"/>
  <c r="J57" i="1"/>
  <c r="J58" i="1" s="1"/>
  <c r="J105" i="1"/>
  <c r="G58" i="1"/>
  <c r="I142" i="1"/>
  <c r="H126" i="1"/>
  <c r="H142" i="1"/>
  <c r="J40" i="1"/>
  <c r="I126" i="1"/>
  <c r="G126" i="1"/>
  <c r="I121" i="1"/>
  <c r="I106" i="1" l="1"/>
  <c r="I107" i="1" s="1"/>
  <c r="J142" i="1"/>
  <c r="G107" i="1"/>
  <c r="H107" i="1"/>
  <c r="J107" i="1"/>
</calcChain>
</file>

<file path=xl/sharedStrings.xml><?xml version="1.0" encoding="utf-8"?>
<sst xmlns="http://schemas.openxmlformats.org/spreadsheetml/2006/main" count="331" uniqueCount="180">
  <si>
    <t>tūkst. Eur</t>
  </si>
  <si>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</si>
  <si>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</si>
  <si>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</si>
  <si>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</si>
  <si>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</si>
  <si>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</si>
  <si>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</si>
  <si>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</si>
  <si>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Pavadinimas, mato vnt.</t>
  </si>
  <si>
    <t>Planas</t>
  </si>
  <si>
    <t>2018 metai</t>
  </si>
  <si>
    <t>2019 metai</t>
  </si>
  <si>
    <t>2020 metai</t>
  </si>
  <si>
    <t>Miesto ekonominės plėtros programa</t>
  </si>
  <si>
    <t>01</t>
  </si>
  <si>
    <t>Optimizuoti verslo koordinavimo sistemą</t>
  </si>
  <si>
    <t>02</t>
  </si>
  <si>
    <t>Skatinti smulkiojo verslo subjektus</t>
  </si>
  <si>
    <t>03</t>
  </si>
  <si>
    <t>SB</t>
  </si>
  <si>
    <t>Įgyvendintų skatinimo priemonių sk.</t>
  </si>
  <si>
    <t>SB(LIK)</t>
  </si>
  <si>
    <t>KT</t>
  </si>
  <si>
    <t>Iš viso</t>
  </si>
  <si>
    <t>Įgyvendinti verslo subjektų mokymo programas</t>
  </si>
  <si>
    <t>03, 145470016</t>
  </si>
  <si>
    <t>Iš viso uždaviniui</t>
  </si>
  <si>
    <t>04</t>
  </si>
  <si>
    <t>Skatinti verslumą ir didinti darbo jėgos konkurencingumą</t>
  </si>
  <si>
    <t>Įgyvendinti jaunimo verslumo skatinimo programą</t>
  </si>
  <si>
    <t>145470016</t>
  </si>
  <si>
    <t>Konsultuotų asmenų sk.</t>
  </si>
  <si>
    <t>50</t>
  </si>
  <si>
    <t xml:space="preserve">Įsteigtų įmonių sk. </t>
  </si>
  <si>
    <t>12</t>
  </si>
  <si>
    <t>13</t>
  </si>
  <si>
    <t>Verslumo mokymo ir verslo informacinės sklaidos renginių sk.</t>
  </si>
  <si>
    <t>16</t>
  </si>
  <si>
    <t>Iš viso tikslui</t>
  </si>
  <si>
    <t>Plėtoti pažintinį - kultūrinį ir kurti aktyvaus laisvalaikio turizmą</t>
  </si>
  <si>
    <t>Didinti miesto žinomumą vietos ir užsienio turizmo rinkose</t>
  </si>
  <si>
    <t>Informacijos apie Šiaulių miesto ir regiono turizmo galimybes pristatymas ir skleidimas, turizmo paslaugų plėtra</t>
  </si>
  <si>
    <t>145398346</t>
  </si>
  <si>
    <t>Stiprinti miesto įvaizdį ir tapatybę plėtojant pažintinį - kultūrinį turizmą</t>
  </si>
  <si>
    <t>Įgyvendinti projektą  „Savivaldybes jungiančios turizmo informacinės infrastruktūros plėtra Šiaulių regione“</t>
  </si>
  <si>
    <t>ES</t>
  </si>
  <si>
    <t>13 145398346</t>
  </si>
  <si>
    <t>Suorganizuota Baltų vienybės diena</t>
  </si>
  <si>
    <t>SB (LIK)</t>
  </si>
  <si>
    <t>Sukurtas interaktyvių skaitmeninių instaliacijų programos dizainas</t>
  </si>
  <si>
    <t>Užtikrinti projektų dokumentacijos parengimą</t>
  </si>
  <si>
    <t>03 20</t>
  </si>
  <si>
    <t>Įgyvendinti investicijų projektus</t>
  </si>
  <si>
    <t>Vystyti Šiaulių  pramoninio parko (ŠPP) ir Šiaulių laisvosios ekonominės zonos (Šiaulių LEZ) infrastruktūrą</t>
  </si>
  <si>
    <t>PS</t>
  </si>
  <si>
    <t>11</t>
  </si>
  <si>
    <t>Vystyti Šiaulių oro uosto veiklą</t>
  </si>
  <si>
    <t xml:space="preserve"> 03, 145907544</t>
  </si>
  <si>
    <t>Nupirktas keleivių rankinio bagažo patikros įrenginys</t>
  </si>
  <si>
    <t>Atnaujinti kontroliuojamų zonų vartai</t>
  </si>
  <si>
    <t>Įsigytas spec. transportas, teikiantis antžemines paslaugas</t>
  </si>
  <si>
    <t>Atliktas detaliojo plano koregavimas</t>
  </si>
  <si>
    <t>Plėsti Šiaulių oro uosto infrastruktūrą</t>
  </si>
  <si>
    <t>Atlikti geologiniai tyrimai</t>
  </si>
  <si>
    <t>1</t>
  </si>
  <si>
    <t>100</t>
  </si>
  <si>
    <t xml:space="preserve"> </t>
  </si>
  <si>
    <t xml:space="preserve">Skatinti investicijų pritraukimą </t>
  </si>
  <si>
    <t>Viešinti investicinę aplinką</t>
  </si>
  <si>
    <t>2</t>
  </si>
  <si>
    <t>20</t>
  </si>
  <si>
    <t>Prijungtas ir rekonstruotas elektros įrenginys (Šiaulių pramoniniam parkui, LEZ ir šalia veiksiančioms įmonėms)</t>
  </si>
  <si>
    <t>VB</t>
  </si>
  <si>
    <t>Parengti Ekonominės plėtros ir investicijų pritraukimo ilgalaikę strategiją</t>
  </si>
  <si>
    <t>Savivaldybės biudžeto lėšos (SB)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</si>
  <si>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</si>
  <si>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</si>
  <si>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</si>
  <si>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</si>
  <si>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</si>
  <si>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r>
      <t>Valstybės investicijų projektų</t>
    </r>
    <r>
      <rPr>
        <sz val="12"/>
        <color indexed="60"/>
        <rFont val="Times New Roman"/>
        <family val="1"/>
        <charset val="186"/>
      </rPr>
      <t xml:space="preserve"> l</t>
    </r>
    <r>
      <rPr>
        <sz val="12"/>
        <rFont val="Times New Roman"/>
        <family val="1"/>
        <charset val="186"/>
      </rPr>
      <t>ėšos VB (VIP)</t>
    </r>
  </si>
  <si>
    <t>Kelių priežiūros programos lėšos VB (KPP)</t>
  </si>
  <si>
    <t>Europos Sąjungos lėšos ES</t>
  </si>
  <si>
    <t>Įstaigų pajamų lėšos SP</t>
  </si>
  <si>
    <t>Įstaigų praėjusių metų lėšų likučiai SP (LIK)</t>
  </si>
  <si>
    <t>Kitos lėšos (KT)</t>
  </si>
  <si>
    <t>FINANSAVIMO LĖŠŲ SUVESTINĖ</t>
  </si>
  <si>
    <t>Finansavimo šaltiniai</t>
  </si>
  <si>
    <t>1.</t>
  </si>
  <si>
    <t xml:space="preserve">Savivaldybės biudžeto lėšos </t>
  </si>
  <si>
    <t>1.1.</t>
  </si>
  <si>
    <t>1.2.</t>
  </si>
  <si>
    <t>1.3.</t>
  </si>
  <si>
    <t>1.4.</t>
  </si>
  <si>
    <t>1.5.</t>
  </si>
  <si>
    <t>1.6.</t>
  </si>
  <si>
    <t>1.7.</t>
  </si>
  <si>
    <t>Valstybės investicijų projektų lėšos VB (VIP)</t>
  </si>
  <si>
    <t>1.8.</t>
  </si>
  <si>
    <t>1.9.</t>
  </si>
  <si>
    <t>1.10.</t>
  </si>
  <si>
    <t>1.11.</t>
  </si>
  <si>
    <t>2.</t>
  </si>
  <si>
    <t>2.1.</t>
  </si>
  <si>
    <t>Valstybės biudžeto lėšos KT(VB)</t>
  </si>
  <si>
    <t>2.2</t>
  </si>
  <si>
    <t>Europos Sąjungos lėšos KT (ES)</t>
  </si>
  <si>
    <t>2.3</t>
  </si>
  <si>
    <t>Kitos lėšos KT</t>
  </si>
  <si>
    <t>Iš viso 05 programai  (1 eilutė + 2 eilutė)</t>
  </si>
  <si>
    <t>Strateginio veiklos plano vykdytojų kodų klasifikatorius*</t>
  </si>
  <si>
    <t>Programos vykdytojo kodas</t>
  </si>
  <si>
    <t>Pavadinimas</t>
  </si>
  <si>
    <t>Strateginės plėtros ir ekonomikos departamento  Ekonomikos ir investicijų skyrius</t>
  </si>
  <si>
    <t>06</t>
  </si>
  <si>
    <t>Urbanistinės plėtros ir ūkio departamento  Statybos ir renovacijos skyrius</t>
  </si>
  <si>
    <t xml:space="preserve"> Projektų valdymo skyrius</t>
  </si>
  <si>
    <t>VšĮ Verslo inkubatorius</t>
  </si>
  <si>
    <t>SĮ Šiaulių oro uostas</t>
  </si>
  <si>
    <t>* patvirtinta Šiaulių miesto savivaldybės administracijos direktoriaus 2016 - 10 - 28  įsakymu Nr. A -1475</t>
  </si>
  <si>
    <t>2017  metų patvirtinti asignavimai</t>
  </si>
  <si>
    <t>2018  metų asignavimų planas</t>
  </si>
  <si>
    <t>2019 metų lėšų projektas</t>
  </si>
  <si>
    <t>2020 metų lėšų projektas</t>
  </si>
  <si>
    <t>SP</t>
  </si>
  <si>
    <t>Įrengtų informacinės infrastruktūros priemonių objektų sk.</t>
  </si>
  <si>
    <t>Surengtų mokymų sk.</t>
  </si>
  <si>
    <t>Verslo sklaidos renginių sk.</t>
  </si>
  <si>
    <t>Įgyvendintų turizmo skatinimo strategijos veiklų sk.</t>
  </si>
  <si>
    <t>Inicijuotų ir koordinuotų projektų naudojant naująsias technologijas, interneto prieigas, sk.</t>
  </si>
  <si>
    <t>Pristatytų turizmo galimybių ir renginių tarptautinėse parodose sk.</t>
  </si>
  <si>
    <t>Parengtų ir atnaujintų investicijų projektų sk.</t>
  </si>
  <si>
    <t>Įsigytas spec. transportas vnt.</t>
  </si>
  <si>
    <t>Įsigytas ilgalaikis turtas aviacijos saugumui užtikrinti vnt.</t>
  </si>
  <si>
    <t>Įsigytas elektros generatorius vnt.</t>
  </si>
  <si>
    <t>Įsigytas automobilis vnt.</t>
  </si>
  <si>
    <t>Įvykdyti specialieji aviacijos saugumo užtikrinimo įsipareigojimai proc.</t>
  </si>
  <si>
    <t>Parengtas techninis projektas vnt</t>
  </si>
  <si>
    <t>Atlikti lietaus nuotekų tinklų rekonstravimo darbai proc.</t>
  </si>
  <si>
    <t>Atlikti perono apšvietimo įrengimo darbai proc.</t>
  </si>
  <si>
    <t>Įgyvendintų strategijos veiklų proc.</t>
  </si>
  <si>
    <t>Iš viso programai</t>
  </si>
  <si>
    <t>Skatinti miesto ekonominę plėtrą pritraukiant Europos Sąjungos fondų ir valstybės lėšas.</t>
  </si>
  <si>
    <t>2017 metų patvirtinti asignavimai</t>
  </si>
  <si>
    <t>2018 metų asignavimų planas</t>
  </si>
  <si>
    <t>BĮ Turizmo informacijos centras</t>
  </si>
  <si>
    <r>
      <t>Įgyvendinti projektą  „Elektros įrenginių prijungimas ir rekonstrukcija“</t>
    </r>
    <r>
      <rPr>
        <sz val="12"/>
        <color indexed="10"/>
        <rFont val="Times New Roman"/>
        <family val="1"/>
        <charset val="186"/>
      </rPr>
      <t xml:space="preserve"> </t>
    </r>
  </si>
  <si>
    <t>Įgyvendinti projektą „Tarptautinis kultūros turizmo kelias – Baltų kelias“</t>
  </si>
  <si>
    <t>Parengti (atnaujinti) investicijų projektus</t>
  </si>
  <si>
    <t xml:space="preserve"> MIESTO EKONOMINĖS PLĖTROS PROGRAMOS (Nr. 05)  2018–2020 METŲ VEIKLOS PLANO </t>
  </si>
  <si>
    <t xml:space="preserve"> Sudaryti palankias sąlygas pradėti ir vystyti verslą naujai įsisteigusiems subjektams</t>
  </si>
  <si>
    <t>Įgyvendintas perono dangos įrengimo I etapas proc.</t>
  </si>
  <si>
    <t>Įgyvendintas perono dangos įrengimo II etapas proc.</t>
  </si>
  <si>
    <t>Įrengtas dujotiekis km</t>
  </si>
  <si>
    <t>Įrengtas elektros kabelis km</t>
  </si>
  <si>
    <t>Įrengta jungtis su A9 keliu ir su oro uosto teritorija bei šaligatviai km</t>
  </si>
  <si>
    <t>Įrengta aikštelė Felikso Vaitkaus g. km</t>
  </si>
  <si>
    <r>
      <t xml:space="preserve">UAB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ATC Baltic</t>
    </r>
    <r>
      <rPr>
        <sz val="12"/>
        <rFont val="Calibri"/>
        <family val="2"/>
        <charset val="186"/>
      </rPr>
      <t>“</t>
    </r>
    <r>
      <rPr>
        <sz val="12"/>
        <rFont val="Times New Roman"/>
        <family val="1"/>
        <charset val="186"/>
      </rPr>
      <t xml:space="preserve"> užtikrintas maksimalus sklypo užstatymo plotas ha</t>
    </r>
  </si>
  <si>
    <t>Įrengta aerodromo teritorijos perimetro apsaugos sistema proc.</t>
  </si>
  <si>
    <t>Strateginis tikslas 02. Efektyviai panaudojant žmogiškuosius ir finansinius išteklius, formuoti palankią aplinką investicijoms pritraukti</t>
  </si>
  <si>
    <r>
      <t>Šîaulių miesto savivaldybės 2018</t>
    </r>
    <r>
      <rPr>
        <sz val="12"/>
        <rFont val="Calibri"/>
        <family val="2"/>
        <charset val="186"/>
      </rPr>
      <t>‒</t>
    </r>
    <r>
      <rPr>
        <sz val="11.5"/>
        <rFont val="Times New Roman"/>
        <family val="1"/>
        <charset val="186"/>
      </rPr>
      <t>2020 metų</t>
    </r>
  </si>
  <si>
    <t>priedas</t>
  </si>
  <si>
    <t xml:space="preserve">strateginio veiklos plano Miesto ekonominės </t>
  </si>
  <si>
    <t xml:space="preserve">plėtros programos (Nr. 05) </t>
  </si>
  <si>
    <t>Parengta ilgalaikė strategija, proc.</t>
  </si>
  <si>
    <t>Išvalytų laisvų sklypų sk.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</si>
  <si>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</si>
  <si>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</si>
  <si>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</si>
  <si>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</si>
  <si>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r>
      <t>03,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 20, 06</t>
    </r>
  </si>
  <si>
    <t>Įsigyti infrastruktūros laikinieji pastatai, vnt.</t>
  </si>
  <si>
    <t>Įgyvendinti Šiaulių oro uosto teritorijos tvarkymo darbai, proc.</t>
  </si>
  <si>
    <t>03, 145907544, 06</t>
  </si>
  <si>
    <t>2/1</t>
  </si>
  <si>
    <t>Renginių/parodų sk.</t>
  </si>
  <si>
    <t>Iškeltų inžinerinių tinklų sk.</t>
  </si>
  <si>
    <t>Atlikti susisiekimo ir inžinerinių komunikacijų įrengimo darbai proc.</t>
  </si>
  <si>
    <t>2018 m. gruodžio 21 d. sprendimo Nr. T-452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</si>
</sst>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"/>
    <numFmt numFmtId="165" formatCode="_-* #,##0.00\ _L_t_-;\-* #,##0.00\ _L_t_-;_-* &quot;-&quot;??\ _L_t_-;_-@_-"/>
    <numFmt numFmtId="166" formatCode="[$-427]General"/>
    <numFmt numFmtId="167" formatCode="_-* #,##0.0000\ _L_t_-;\-* #,##0.0000\ _L_t_-;_-* &quot;-&quot;??\ _L_t_-;_-@_-"/>
  </numFmts>
  <fonts count="44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trike/>
      <sz val="10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2"/>
      <color indexed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10"/>
      <name val="Times New Roman"/>
      <family val="1"/>
      <charset val="186"/>
    </font>
    <font>
      <b/>
      <sz val="12"/>
      <name val="Times New Roman"/>
      <family val="1"/>
      <charset val="1"/>
    </font>
    <font>
      <sz val="9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2"/>
      <color indexed="60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sz val="12"/>
      <name val="Calibri"/>
      <family val="2"/>
      <charset val="186"/>
    </font>
    <font>
      <sz val="10"/>
      <color rgb="FFFF0000"/>
      <name val="Times New Roman"/>
      <family val="1"/>
      <charset val="186"/>
    </font>
    <font>
      <sz val="10"/>
      <color theme="1"/>
      <name val="Arial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11.5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43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7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7"/>
      </patternFill>
    </fill>
    <fill>
      <patternFill patternType="solid">
        <fgColor indexed="44"/>
        <bgColor indexed="24"/>
      </patternFill>
    </fill>
    <fill>
      <patternFill patternType="solid">
        <fgColor indexed="31"/>
        <bgColor indexed="47"/>
      </patternFill>
    </fill>
    <fill>
      <patternFill patternType="solid">
        <fgColor indexed="2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99CCFF"/>
        <bgColor indexed="22"/>
      </patternFill>
    </fill>
    <fill>
      <patternFill patternType="solid">
        <fgColor theme="0" tint="-0.14999847407452621"/>
        <bgColor indexed="47"/>
      </patternFill>
    </fill>
    <fill>
      <patternFill patternType="solid">
        <fgColor indexed="31"/>
        <bgColor indexed="2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8"/>
      </right>
      <top/>
      <bottom style="thin">
        <color indexed="64"/>
      </bottom>
      <diagonal/>
    </border>
  </borders>
  <cellStyleXfs count="49">
    <xf numFmtId="0" fontId="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8" borderId="0" applyNumberFormat="0" applyBorder="0" applyAlignment="0" applyProtection="0"/>
    <xf numFmtId="0" fontId="26" fillId="11" borderId="0" applyNumberFormat="0" applyBorder="0" applyAlignment="0" applyProtection="0"/>
    <xf numFmtId="0" fontId="27" fillId="39" borderId="23" applyNumberFormat="0" applyAlignment="0" applyProtection="0"/>
    <xf numFmtId="0" fontId="28" fillId="40" borderId="24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3" fillId="0" borderId="27" applyNumberFormat="0" applyFill="0" applyAlignment="0" applyProtection="0"/>
    <xf numFmtId="0" fontId="33" fillId="0" borderId="0" applyNumberFormat="0" applyFill="0" applyBorder="0" applyAlignment="0" applyProtection="0"/>
    <xf numFmtId="0" fontId="34" fillId="26" borderId="23" applyNumberFormat="0" applyAlignment="0" applyProtection="0"/>
    <xf numFmtId="165" fontId="21" fillId="0" borderId="0" applyFill="0" applyBorder="0" applyAlignment="0" applyProtection="0"/>
    <xf numFmtId="0" fontId="35" fillId="0" borderId="29" applyNumberFormat="0" applyFill="0" applyAlignment="0" applyProtection="0"/>
    <xf numFmtId="0" fontId="36" fillId="41" borderId="0" applyNumberFormat="0" applyBorder="0" applyAlignment="0" applyProtection="0"/>
    <xf numFmtId="0" fontId="21" fillId="42" borderId="30" applyNumberFormat="0" applyAlignment="0" applyProtection="0"/>
    <xf numFmtId="0" fontId="37" fillId="39" borderId="28" applyNumberFormat="0" applyAlignment="0" applyProtection="0"/>
    <xf numFmtId="0" fontId="38" fillId="0" borderId="0" applyNumberFormat="0" applyFill="0" applyBorder="0" applyAlignment="0" applyProtection="0"/>
    <xf numFmtId="0" fontId="39" fillId="0" borderId="31" applyNumberFormat="0" applyFill="0" applyAlignment="0" applyProtection="0"/>
    <xf numFmtId="0" fontId="40" fillId="0" borderId="0" applyNumberFormat="0" applyFill="0" applyBorder="0" applyAlignment="0" applyProtection="0"/>
    <xf numFmtId="166" fontId="24" fillId="0" borderId="0"/>
    <xf numFmtId="43" fontId="21" fillId="0" borderId="0" applyFont="0" applyFill="0" applyBorder="0" applyAlignment="0" applyProtection="0"/>
  </cellStyleXfs>
  <cellXfs count="374">
    <xf numFmtId="0" fontId="0" fillId="0" borderId="0" xfId="0"/>
    <xf numFmtId="0" fontId="2" fillId="0" borderId="0" xfId="1" applyFont="1"/>
    <xf numFmtId="2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164" fontId="9" fillId="0" borderId="0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/>
    </xf>
    <xf numFmtId="0" fontId="8" fillId="0" borderId="0" xfId="1" applyFont="1"/>
    <xf numFmtId="49" fontId="5" fillId="2" borderId="1" xfId="0" applyNumberFormat="1" applyFont="1" applyFill="1" applyBorder="1" applyAlignment="1">
      <alignment horizontal="center" vertical="top"/>
    </xf>
    <xf numFmtId="2" fontId="11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11" fillId="0" borderId="0" xfId="0" applyNumberFormat="1" applyFont="1" applyFill="1" applyAlignment="1">
      <alignment horizontal="left" wrapText="1"/>
    </xf>
    <xf numFmtId="2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2" fontId="14" fillId="0" borderId="0" xfId="0" applyNumberFormat="1" applyFont="1" applyAlignment="1">
      <alignment horizontal="left"/>
    </xf>
    <xf numFmtId="49" fontId="3" fillId="0" borderId="0" xfId="1" applyNumberFormat="1" applyFont="1" applyFill="1" applyBorder="1" applyAlignment="1">
      <alignment horizontal="right" vertical="top"/>
    </xf>
    <xf numFmtId="164" fontId="3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/>
    <xf numFmtId="0" fontId="2" fillId="0" borderId="0" xfId="1" applyFont="1" applyFill="1" applyAlignment="1">
      <alignment horizontal="center"/>
    </xf>
    <xf numFmtId="0" fontId="2" fillId="0" borderId="0" xfId="1" applyFont="1" applyFill="1"/>
    <xf numFmtId="164" fontId="6" fillId="0" borderId="1" xfId="1" applyNumberFormat="1" applyFont="1" applyBorder="1" applyAlignment="1">
      <alignment vertical="center"/>
    </xf>
    <xf numFmtId="0" fontId="6" fillId="0" borderId="0" xfId="1" applyFont="1" applyFill="1" applyBorder="1"/>
    <xf numFmtId="0" fontId="6" fillId="0" borderId="1" xfId="1" applyFont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right" vertical="top"/>
    </xf>
    <xf numFmtId="164" fontId="6" fillId="4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center" vertical="center"/>
    </xf>
    <xf numFmtId="164" fontId="2" fillId="0" borderId="0" xfId="1" applyNumberFormat="1" applyFont="1" applyBorder="1" applyAlignment="1"/>
    <xf numFmtId="0" fontId="2" fillId="0" borderId="0" xfId="1" applyFont="1" applyBorder="1" applyAlignment="1"/>
    <xf numFmtId="164" fontId="5" fillId="3" borderId="2" xfId="1" applyNumberFormat="1" applyFont="1" applyFill="1" applyBorder="1" applyAlignment="1">
      <alignment horizontal="center" vertical="center"/>
    </xf>
    <xf numFmtId="0" fontId="19" fillId="0" borderId="3" xfId="1" applyFont="1" applyBorder="1" applyAlignment="1">
      <alignment horizontal="center" vertical="top"/>
    </xf>
    <xf numFmtId="0" fontId="20" fillId="0" borderId="0" xfId="1" applyFont="1"/>
    <xf numFmtId="49" fontId="6" fillId="0" borderId="1" xfId="1" applyNumberFormat="1" applyFont="1" applyBorder="1" applyAlignment="1">
      <alignment horizontal="center" vertical="center"/>
    </xf>
    <xf numFmtId="164" fontId="5" fillId="4" borderId="1" xfId="1" applyNumberFormat="1" applyFont="1" applyFill="1" applyBorder="1" applyAlignment="1">
      <alignment horizontal="center" vertical="center"/>
    </xf>
    <xf numFmtId="164" fontId="2" fillId="0" borderId="0" xfId="1" applyNumberFormat="1" applyFont="1"/>
    <xf numFmtId="0" fontId="21" fillId="0" borderId="0" xfId="1"/>
    <xf numFmtId="0" fontId="5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top" wrapText="1"/>
    </xf>
    <xf numFmtId="49" fontId="6" fillId="0" borderId="1" xfId="2" applyNumberFormat="1" applyFont="1" applyBorder="1" applyAlignment="1">
      <alignment horizontal="center" vertical="top" wrapText="1"/>
    </xf>
    <xf numFmtId="0" fontId="6" fillId="0" borderId="2" xfId="2" applyFont="1" applyBorder="1" applyAlignment="1">
      <alignment vertical="top" wrapText="1"/>
    </xf>
    <xf numFmtId="0" fontId="6" fillId="0" borderId="3" xfId="2" applyFont="1" applyBorder="1" applyAlignment="1">
      <alignment vertical="top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/>
    <xf numFmtId="0" fontId="21" fillId="0" borderId="4" xfId="1" applyBorder="1"/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5" xfId="1" applyFont="1" applyBorder="1" applyAlignment="1">
      <alignment horizontal="center" vertical="center" textRotation="90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top"/>
    </xf>
    <xf numFmtId="49" fontId="5" fillId="5" borderId="5" xfId="1" applyNumberFormat="1" applyFont="1" applyFill="1" applyBorder="1" applyAlignment="1">
      <alignment horizontal="center" vertical="top"/>
    </xf>
    <xf numFmtId="0" fontId="5" fillId="6" borderId="5" xfId="1" applyFont="1" applyFill="1" applyBorder="1" applyAlignment="1">
      <alignment horizontal="center" vertical="top"/>
    </xf>
    <xf numFmtId="164" fontId="6" fillId="12" borderId="5" xfId="1" applyNumberFormat="1" applyFont="1" applyFill="1" applyBorder="1" applyAlignment="1">
      <alignment horizontal="center" vertical="top"/>
    </xf>
    <xf numFmtId="164" fontId="6" fillId="13" borderId="5" xfId="1" applyNumberFormat="1" applyFont="1" applyFill="1" applyBorder="1" applyAlignment="1">
      <alignment horizontal="center" vertical="top"/>
    </xf>
    <xf numFmtId="164" fontId="6" fillId="6" borderId="5" xfId="1" applyNumberFormat="1" applyFont="1" applyFill="1" applyBorder="1" applyAlignment="1">
      <alignment horizontal="center" vertical="top"/>
    </xf>
    <xf numFmtId="0" fontId="6" fillId="6" borderId="5" xfId="1" applyFont="1" applyFill="1" applyBorder="1" applyAlignment="1">
      <alignment horizontal="left" vertical="center" wrapText="1"/>
    </xf>
    <xf numFmtId="0" fontId="6" fillId="6" borderId="5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top" wrapText="1"/>
    </xf>
    <xf numFmtId="0" fontId="5" fillId="3" borderId="5" xfId="1" applyFont="1" applyFill="1" applyBorder="1" applyAlignment="1">
      <alignment horizontal="center" vertical="top"/>
    </xf>
    <xf numFmtId="164" fontId="5" fillId="3" borderId="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top"/>
    </xf>
    <xf numFmtId="0" fontId="6" fillId="0" borderId="5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 wrapText="1"/>
    </xf>
    <xf numFmtId="49" fontId="5" fillId="5" borderId="5" xfId="1" applyNumberFormat="1" applyFont="1" applyFill="1" applyBorder="1" applyAlignment="1">
      <alignment horizontal="right" vertical="top"/>
    </xf>
    <xf numFmtId="164" fontId="5" fillId="5" borderId="5" xfId="1" applyNumberFormat="1" applyFont="1" applyFill="1" applyBorder="1" applyAlignment="1">
      <alignment horizontal="center" vertical="top"/>
    </xf>
    <xf numFmtId="49" fontId="5" fillId="5" borderId="5" xfId="1" applyNumberFormat="1" applyFont="1" applyFill="1" applyBorder="1" applyAlignment="1">
      <alignment horizontal="center" vertical="top" wrapText="1"/>
    </xf>
    <xf numFmtId="164" fontId="6" fillId="6" borderId="5" xfId="1" applyNumberFormat="1" applyFont="1" applyFill="1" applyBorder="1" applyAlignment="1">
      <alignment horizontal="left" vertical="top" wrapText="1"/>
    </xf>
    <xf numFmtId="49" fontId="6" fillId="6" borderId="5" xfId="1" applyNumberFormat="1" applyFont="1" applyFill="1" applyBorder="1" applyAlignment="1">
      <alignment horizontal="center" vertical="top" wrapText="1"/>
    </xf>
    <xf numFmtId="0" fontId="0" fillId="0" borderId="5" xfId="0" applyBorder="1"/>
    <xf numFmtId="164" fontId="5" fillId="2" borderId="5" xfId="1" applyNumberFormat="1" applyFont="1" applyFill="1" applyBorder="1" applyAlignment="1">
      <alignment horizontal="center" vertical="top"/>
    </xf>
    <xf numFmtId="49" fontId="5" fillId="2" borderId="5" xfId="1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164" fontId="6" fillId="14" borderId="5" xfId="1" applyNumberFormat="1" applyFont="1" applyFill="1" applyBorder="1" applyAlignment="1">
      <alignment horizontal="center" vertical="top"/>
    </xf>
    <xf numFmtId="164" fontId="9" fillId="15" borderId="5" xfId="1" applyNumberFormat="1" applyFont="1" applyFill="1" applyBorder="1" applyAlignment="1">
      <alignment horizontal="center" vertical="top"/>
    </xf>
    <xf numFmtId="164" fontId="9" fillId="0" borderId="5" xfId="1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164" fontId="6" fillId="14" borderId="5" xfId="0" applyNumberFormat="1" applyFont="1" applyFill="1" applyBorder="1" applyAlignment="1">
      <alignment horizontal="center" vertical="center"/>
    </xf>
    <xf numFmtId="164" fontId="9" fillId="14" borderId="5" xfId="1" applyNumberFormat="1" applyFont="1" applyFill="1" applyBorder="1" applyAlignment="1">
      <alignment horizontal="center" vertical="top"/>
    </xf>
    <xf numFmtId="0" fontId="5" fillId="7" borderId="5" xfId="0" applyFont="1" applyFill="1" applyBorder="1" applyAlignment="1">
      <alignment horizontal="center" vertical="top"/>
    </xf>
    <xf numFmtId="164" fontId="5" fillId="7" borderId="5" xfId="0" applyNumberFormat="1" applyFont="1" applyFill="1" applyBorder="1" applyAlignment="1">
      <alignment horizontal="center" vertical="top"/>
    </xf>
    <xf numFmtId="164" fontId="6" fillId="12" borderId="5" xfId="0" applyNumberFormat="1" applyFont="1" applyFill="1" applyBorder="1" applyAlignment="1">
      <alignment horizontal="center" vertical="top" wrapText="1"/>
    </xf>
    <xf numFmtId="164" fontId="6" fillId="15" borderId="5" xfId="0" applyNumberFormat="1" applyFont="1" applyFill="1" applyBorder="1" applyAlignment="1">
      <alignment horizontal="center" vertical="top" wrapText="1"/>
    </xf>
    <xf numFmtId="164" fontId="6" fillId="6" borderId="5" xfId="0" applyNumberFormat="1" applyFont="1" applyFill="1" applyBorder="1" applyAlignment="1">
      <alignment horizontal="center" vertical="top" wrapText="1"/>
    </xf>
    <xf numFmtId="164" fontId="6" fillId="12" borderId="5" xfId="0" applyNumberFormat="1" applyFont="1" applyFill="1" applyBorder="1" applyAlignment="1">
      <alignment horizontal="center" vertical="top"/>
    </xf>
    <xf numFmtId="164" fontId="6" fillId="6" borderId="5" xfId="0" applyNumberFormat="1" applyFont="1" applyFill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 vertical="top" wrapText="1"/>
    </xf>
    <xf numFmtId="164" fontId="13" fillId="16" borderId="5" xfId="0" applyNumberFormat="1" applyFont="1" applyFill="1" applyBorder="1" applyAlignment="1">
      <alignment horizontal="center" vertical="top"/>
    </xf>
    <xf numFmtId="164" fontId="6" fillId="6" borderId="5" xfId="0" applyNumberFormat="1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center" vertical="top" wrapText="1"/>
    </xf>
    <xf numFmtId="164" fontId="5" fillId="12" borderId="5" xfId="0" applyNumberFormat="1" applyFont="1" applyFill="1" applyBorder="1" applyAlignment="1">
      <alignment horizontal="center" vertical="top"/>
    </xf>
    <xf numFmtId="164" fontId="5" fillId="6" borderId="5" xfId="0" applyNumberFormat="1" applyFont="1" applyFill="1" applyBorder="1" applyAlignment="1">
      <alignment horizontal="center" vertical="top"/>
    </xf>
    <xf numFmtId="164" fontId="6" fillId="12" borderId="5" xfId="1" applyNumberFormat="1" applyFont="1" applyFill="1" applyBorder="1" applyAlignment="1">
      <alignment horizontal="center" vertical="top" wrapText="1"/>
    </xf>
    <xf numFmtId="164" fontId="6" fillId="13" borderId="5" xfId="1" applyNumberFormat="1" applyFont="1" applyFill="1" applyBorder="1" applyAlignment="1">
      <alignment horizontal="center" vertical="top" wrapText="1"/>
    </xf>
    <xf numFmtId="164" fontId="6" fillId="0" borderId="5" xfId="1" applyNumberFormat="1" applyFont="1" applyFill="1" applyBorder="1" applyAlignment="1">
      <alignment horizontal="center" vertical="top" wrapText="1"/>
    </xf>
    <xf numFmtId="0" fontId="5" fillId="7" borderId="5" xfId="1" applyFont="1" applyFill="1" applyBorder="1" applyAlignment="1">
      <alignment horizontal="center" vertical="top"/>
    </xf>
    <xf numFmtId="164" fontId="5" fillId="7" borderId="5" xfId="1" applyNumberFormat="1" applyFont="1" applyFill="1" applyBorder="1" applyAlignment="1">
      <alignment horizontal="center" vertical="top"/>
    </xf>
    <xf numFmtId="164" fontId="6" fillId="15" borderId="5" xfId="1" applyNumberFormat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164" fontId="6" fillId="12" borderId="5" xfId="1" applyNumberFormat="1" applyFont="1" applyFill="1" applyBorder="1" applyAlignment="1">
      <alignment horizontal="center" vertical="center" wrapText="1"/>
    </xf>
    <xf numFmtId="164" fontId="6" fillId="13" borderId="5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164" fontId="13" fillId="12" borderId="5" xfId="1" applyNumberFormat="1" applyFont="1" applyFill="1" applyBorder="1" applyAlignment="1">
      <alignment horizontal="center" vertical="top"/>
    </xf>
    <xf numFmtId="49" fontId="17" fillId="6" borderId="5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top"/>
    </xf>
    <xf numFmtId="0" fontId="5" fillId="3" borderId="5" xfId="1" applyFont="1" applyFill="1" applyBorder="1" applyAlignment="1">
      <alignment horizontal="center" vertical="top" wrapText="1"/>
    </xf>
    <xf numFmtId="164" fontId="5" fillId="4" borderId="5" xfId="1" applyNumberFormat="1" applyFont="1" applyFill="1" applyBorder="1" applyAlignment="1">
      <alignment horizontal="center" vertical="top"/>
    </xf>
    <xf numFmtId="49" fontId="5" fillId="8" borderId="2" xfId="1" applyNumberFormat="1" applyFont="1" applyFill="1" applyBorder="1" applyAlignment="1">
      <alignment horizontal="center" vertical="top"/>
    </xf>
    <xf numFmtId="164" fontId="5" fillId="8" borderId="5" xfId="1" applyNumberFormat="1" applyFont="1" applyFill="1" applyBorder="1" applyAlignment="1">
      <alignment horizontal="center" vertical="top"/>
    </xf>
    <xf numFmtId="0" fontId="5" fillId="17" borderId="0" xfId="0" applyFont="1" applyFill="1" applyBorder="1" applyAlignment="1">
      <alignment vertical="top" wrapText="1"/>
    </xf>
    <xf numFmtId="2" fontId="23" fillId="0" borderId="0" xfId="0" applyNumberFormat="1" applyFont="1" applyBorder="1" applyAlignment="1">
      <alignment horizontal="left" wrapText="1"/>
    </xf>
    <xf numFmtId="0" fontId="2" fillId="18" borderId="0" xfId="1" applyFont="1" applyFill="1" applyAlignment="1">
      <alignment horizontal="center"/>
    </xf>
    <xf numFmtId="0" fontId="6" fillId="0" borderId="6" xfId="1" applyFont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164" fontId="6" fillId="3" borderId="5" xfId="1" applyNumberFormat="1" applyFont="1" applyFill="1" applyBorder="1" applyAlignment="1">
      <alignment horizontal="center" vertical="center"/>
    </xf>
    <xf numFmtId="164" fontId="6" fillId="14" borderId="1" xfId="1" applyNumberFormat="1" applyFont="1" applyFill="1" applyBorder="1" applyAlignment="1">
      <alignment horizontal="center" vertical="center"/>
    </xf>
    <xf numFmtId="164" fontId="6" fillId="14" borderId="2" xfId="1" applyNumberFormat="1" applyFont="1" applyFill="1" applyBorder="1" applyAlignment="1">
      <alignment horizontal="center" vertical="center"/>
    </xf>
    <xf numFmtId="164" fontId="6" fillId="14" borderId="5" xfId="1" applyNumberFormat="1" applyFont="1" applyFill="1" applyBorder="1" applyAlignment="1">
      <alignment horizontal="center" vertical="center"/>
    </xf>
    <xf numFmtId="164" fontId="6" fillId="18" borderId="1" xfId="1" applyNumberFormat="1" applyFont="1" applyFill="1" applyBorder="1" applyAlignment="1">
      <alignment horizontal="center" vertical="center"/>
    </xf>
    <xf numFmtId="164" fontId="6" fillId="18" borderId="2" xfId="1" applyNumberFormat="1" applyFont="1" applyFill="1" applyBorder="1" applyAlignment="1">
      <alignment horizontal="center" vertical="center"/>
    </xf>
    <xf numFmtId="164" fontId="6" fillId="18" borderId="5" xfId="1" applyNumberFormat="1" applyFont="1" applyFill="1" applyBorder="1" applyAlignment="1">
      <alignment horizontal="center" vertical="center"/>
    </xf>
    <xf numFmtId="164" fontId="6" fillId="14" borderId="1" xfId="1" applyNumberFormat="1" applyFont="1" applyFill="1" applyBorder="1" applyAlignment="1">
      <alignment horizontal="center"/>
    </xf>
    <xf numFmtId="164" fontId="6" fillId="14" borderId="2" xfId="1" applyNumberFormat="1" applyFont="1" applyFill="1" applyBorder="1" applyAlignment="1">
      <alignment horizontal="center"/>
    </xf>
    <xf numFmtId="164" fontId="6" fillId="14" borderId="5" xfId="1" applyNumberFormat="1" applyFont="1" applyFill="1" applyBorder="1" applyAlignment="1">
      <alignment horizontal="center"/>
    </xf>
    <xf numFmtId="164" fontId="6" fillId="18" borderId="8" xfId="1" applyNumberFormat="1" applyFont="1" applyFill="1" applyBorder="1" applyAlignment="1">
      <alignment horizontal="center" vertical="center"/>
    </xf>
    <xf numFmtId="164" fontId="6" fillId="19" borderId="1" xfId="1" applyNumberFormat="1" applyFont="1" applyFill="1" applyBorder="1" applyAlignment="1">
      <alignment horizontal="center" vertical="center"/>
    </xf>
    <xf numFmtId="164" fontId="6" fillId="15" borderId="1" xfId="1" applyNumberFormat="1" applyFont="1" applyFill="1" applyBorder="1" applyAlignment="1">
      <alignment horizontal="center" vertical="center"/>
    </xf>
    <xf numFmtId="164" fontId="6" fillId="19" borderId="1" xfId="1" applyNumberFormat="1" applyFont="1" applyFill="1" applyBorder="1" applyAlignment="1">
      <alignment horizontal="center"/>
    </xf>
    <xf numFmtId="164" fontId="6" fillId="19" borderId="2" xfId="1" applyNumberFormat="1" applyFont="1" applyFill="1" applyBorder="1" applyAlignment="1">
      <alignment horizontal="center"/>
    </xf>
    <xf numFmtId="0" fontId="6" fillId="16" borderId="1" xfId="1" applyFont="1" applyFill="1" applyBorder="1" applyAlignment="1">
      <alignment horizontal="center" vertical="center"/>
    </xf>
    <xf numFmtId="0" fontId="6" fillId="14" borderId="1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164" fontId="5" fillId="7" borderId="9" xfId="1" applyNumberFormat="1" applyFont="1" applyFill="1" applyBorder="1" applyAlignment="1">
      <alignment horizontal="center" vertical="top"/>
    </xf>
    <xf numFmtId="0" fontId="6" fillId="0" borderId="10" xfId="1" applyFont="1" applyFill="1" applyBorder="1" applyAlignment="1">
      <alignment vertical="top" wrapText="1"/>
    </xf>
    <xf numFmtId="0" fontId="6" fillId="0" borderId="11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vertical="top" wrapText="1"/>
    </xf>
    <xf numFmtId="164" fontId="6" fillId="0" borderId="9" xfId="1" applyNumberFormat="1" applyFont="1" applyFill="1" applyBorder="1" applyAlignment="1">
      <alignment horizontal="center" vertical="top"/>
    </xf>
    <xf numFmtId="164" fontId="5" fillId="3" borderId="9" xfId="1" applyNumberFormat="1" applyFont="1" applyFill="1" applyBorder="1" applyAlignment="1">
      <alignment horizontal="center" vertical="top"/>
    </xf>
    <xf numFmtId="0" fontId="0" fillId="0" borderId="0" xfId="0"/>
    <xf numFmtId="0" fontId="0" fillId="0" borderId="0" xfId="0"/>
    <xf numFmtId="0" fontId="41" fillId="0" borderId="0" xfId="0" applyFont="1" applyBorder="1" applyAlignment="1">
      <alignment vertical="top"/>
    </xf>
    <xf numFmtId="0" fontId="41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41" fillId="0" borderId="0" xfId="0" applyFont="1" applyBorder="1"/>
    <xf numFmtId="14" fontId="2" fillId="0" borderId="0" xfId="0" applyNumberFormat="1" applyFont="1" applyAlignment="1">
      <alignment vertical="center"/>
    </xf>
    <xf numFmtId="0" fontId="5" fillId="0" borderId="5" xfId="1" applyFont="1" applyFill="1" applyBorder="1" applyAlignment="1">
      <alignment horizontal="center" vertical="top"/>
    </xf>
    <xf numFmtId="164" fontId="6" fillId="12" borderId="5" xfId="1" applyNumberFormat="1" applyFont="1" applyFill="1" applyBorder="1" applyAlignment="1">
      <alignment horizontal="center" vertical="top"/>
    </xf>
    <xf numFmtId="0" fontId="6" fillId="18" borderId="5" xfId="1" applyNumberFormat="1" applyFont="1" applyFill="1" applyBorder="1" applyAlignment="1">
      <alignment horizontal="center" vertical="top"/>
    </xf>
    <xf numFmtId="0" fontId="6" fillId="0" borderId="5" xfId="1" applyNumberFormat="1" applyFont="1" applyFill="1" applyBorder="1" applyAlignment="1">
      <alignment horizontal="center" vertical="top"/>
    </xf>
    <xf numFmtId="0" fontId="6" fillId="6" borderId="5" xfId="1" applyFont="1" applyFill="1" applyBorder="1" applyAlignment="1">
      <alignment horizontal="left" vertical="center" wrapText="1"/>
    </xf>
    <xf numFmtId="0" fontId="6" fillId="6" borderId="5" xfId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top"/>
    </xf>
    <xf numFmtId="164" fontId="6" fillId="13" borderId="5" xfId="1" applyNumberFormat="1" applyFont="1" applyFill="1" applyBorder="1" applyAlignment="1">
      <alignment horizontal="center" vertical="top"/>
    </xf>
    <xf numFmtId="164" fontId="6" fillId="13" borderId="5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167" fontId="21" fillId="0" borderId="0" xfId="48" applyNumberFormat="1" applyAlignment="1">
      <alignment vertical="top"/>
    </xf>
    <xf numFmtId="0" fontId="19" fillId="0" borderId="0" xfId="0" applyFont="1" applyAlignment="1">
      <alignment horizontal="center" vertical="top"/>
    </xf>
    <xf numFmtId="16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top"/>
    </xf>
    <xf numFmtId="164" fontId="9" fillId="13" borderId="5" xfId="1" applyNumberFormat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top" wrapText="1"/>
    </xf>
    <xf numFmtId="164" fontId="6" fillId="12" borderId="5" xfId="1" applyNumberFormat="1" applyFont="1" applyFill="1" applyBorder="1" applyAlignment="1">
      <alignment horizontal="center" vertical="top"/>
    </xf>
    <xf numFmtId="0" fontId="6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center" vertical="top"/>
    </xf>
    <xf numFmtId="164" fontId="6" fillId="15" borderId="5" xfId="1" applyNumberFormat="1" applyFont="1" applyFill="1" applyBorder="1" applyAlignment="1">
      <alignment horizontal="center" vertical="top"/>
    </xf>
    <xf numFmtId="0" fontId="5" fillId="0" borderId="20" xfId="1" applyFont="1" applyFill="1" applyBorder="1" applyAlignment="1">
      <alignment horizontal="center" vertical="center" wrapText="1"/>
    </xf>
    <xf numFmtId="164" fontId="6" fillId="12" borderId="20" xfId="1" applyNumberFormat="1" applyFont="1" applyFill="1" applyBorder="1" applyAlignment="1">
      <alignment horizontal="center" vertical="center"/>
    </xf>
    <xf numFmtId="164" fontId="6" fillId="13" borderId="20" xfId="1" applyNumberFormat="1" applyFont="1" applyFill="1" applyBorder="1" applyAlignment="1">
      <alignment horizontal="center" vertical="center"/>
    </xf>
    <xf numFmtId="164" fontId="6" fillId="6" borderId="20" xfId="1" applyNumberFormat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left" vertical="center" wrapText="1"/>
    </xf>
    <xf numFmtId="49" fontId="16" fillId="6" borderId="5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164" fontId="6" fillId="12" borderId="5" xfId="1" applyNumberFormat="1" applyFont="1" applyFill="1" applyBorder="1" applyAlignment="1">
      <alignment horizontal="center" vertical="center"/>
    </xf>
    <xf numFmtId="164" fontId="6" fillId="15" borderId="5" xfId="1" applyNumberFormat="1" applyFont="1" applyFill="1" applyBorder="1" applyAlignment="1">
      <alignment horizontal="center" vertical="center"/>
    </xf>
    <xf numFmtId="0" fontId="2" fillId="0" borderId="13" xfId="1" applyFont="1" applyBorder="1" applyAlignment="1"/>
    <xf numFmtId="0" fontId="2" fillId="0" borderId="0" xfId="1" applyFont="1" applyAlignment="1"/>
    <xf numFmtId="164" fontId="6" fillId="13" borderId="5" xfId="1" applyNumberFormat="1" applyFont="1" applyFill="1" applyBorder="1" applyAlignment="1">
      <alignment horizontal="center" vertical="top"/>
    </xf>
    <xf numFmtId="164" fontId="6" fillId="15" borderId="5" xfId="1" applyNumberFormat="1" applyFont="1" applyFill="1" applyBorder="1" applyAlignment="1">
      <alignment horizontal="center" vertical="top"/>
    </xf>
    <xf numFmtId="0" fontId="2" fillId="0" borderId="13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left" vertical="top" wrapText="1"/>
    </xf>
    <xf numFmtId="0" fontId="23" fillId="0" borderId="13" xfId="1" applyFont="1" applyBorder="1" applyAlignment="1">
      <alignment horizontal="left" vertical="top" wrapText="1"/>
    </xf>
    <xf numFmtId="14" fontId="6" fillId="0" borderId="0" xfId="0" applyNumberFormat="1" applyFont="1" applyAlignment="1">
      <alignment horizontal="left" vertical="center"/>
    </xf>
    <xf numFmtId="49" fontId="5" fillId="11" borderId="5" xfId="1" applyNumberFormat="1" applyFont="1" applyFill="1" applyBorder="1" applyAlignment="1">
      <alignment horizontal="left" vertical="top" wrapText="1"/>
    </xf>
    <xf numFmtId="0" fontId="5" fillId="4" borderId="5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14" fontId="6" fillId="0" borderId="0" xfId="0" applyNumberFormat="1" applyFont="1" applyAlignment="1">
      <alignment vertical="top"/>
    </xf>
    <xf numFmtId="14" fontId="2" fillId="0" borderId="0" xfId="0" applyNumberFormat="1" applyFont="1" applyAlignment="1">
      <alignment vertical="top"/>
    </xf>
    <xf numFmtId="0" fontId="2" fillId="0" borderId="15" xfId="1" applyFont="1" applyBorder="1" applyAlignment="1">
      <alignment horizontal="left"/>
    </xf>
    <xf numFmtId="0" fontId="2" fillId="0" borderId="15" xfId="1" applyFont="1" applyBorder="1" applyAlignment="1">
      <alignment horizontal="right" vertical="top" wrapText="1"/>
    </xf>
    <xf numFmtId="0" fontId="2" fillId="0" borderId="32" xfId="1" applyFont="1" applyBorder="1" applyAlignment="1">
      <alignment horizontal="right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7" xfId="1" applyFont="1" applyBorder="1" applyAlignment="1">
      <alignment horizontal="center" vertical="top" wrapText="1"/>
    </xf>
    <xf numFmtId="0" fontId="5" fillId="0" borderId="18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center" textRotation="90" wrapText="1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top" textRotation="90" wrapText="1"/>
    </xf>
    <xf numFmtId="0" fontId="6" fillId="0" borderId="5" xfId="1" applyFont="1" applyBorder="1" applyAlignment="1">
      <alignment horizontal="center" vertical="top" wrapText="1"/>
    </xf>
    <xf numFmtId="49" fontId="5" fillId="5" borderId="5" xfId="1" applyNumberFormat="1" applyFont="1" applyFill="1" applyBorder="1" applyAlignment="1">
      <alignment horizontal="left" vertical="top"/>
    </xf>
    <xf numFmtId="49" fontId="5" fillId="2" borderId="5" xfId="1" applyNumberFormat="1" applyFont="1" applyFill="1" applyBorder="1" applyAlignment="1">
      <alignment horizontal="center" vertical="top"/>
    </xf>
    <xf numFmtId="49" fontId="5" fillId="5" borderId="5" xfId="1" applyNumberFormat="1" applyFont="1" applyFill="1" applyBorder="1" applyAlignment="1">
      <alignment horizontal="center" vertical="top"/>
    </xf>
    <xf numFmtId="49" fontId="5" fillId="6" borderId="5" xfId="1" applyNumberFormat="1" applyFont="1" applyFill="1" applyBorder="1" applyAlignment="1">
      <alignment horizontal="center" vertical="top"/>
    </xf>
    <xf numFmtId="0" fontId="6" fillId="6" borderId="5" xfId="1" applyFont="1" applyFill="1" applyBorder="1" applyAlignment="1">
      <alignment vertical="top" wrapText="1"/>
    </xf>
    <xf numFmtId="49" fontId="6" fillId="6" borderId="5" xfId="1" applyNumberFormat="1" applyFont="1" applyFill="1" applyBorder="1" applyAlignment="1">
      <alignment horizontal="center" vertical="center" wrapText="1"/>
    </xf>
    <xf numFmtId="0" fontId="6" fillId="6" borderId="5" xfId="1" applyFont="1" applyFill="1" applyBorder="1" applyAlignment="1">
      <alignment horizontal="left" vertical="center" wrapText="1"/>
    </xf>
    <xf numFmtId="49" fontId="5" fillId="5" borderId="5" xfId="1" applyNumberFormat="1" applyFont="1" applyFill="1" applyBorder="1" applyAlignment="1">
      <alignment horizontal="right" vertical="top"/>
    </xf>
    <xf numFmtId="0" fontId="6" fillId="5" borderId="5" xfId="1" applyFont="1" applyFill="1" applyBorder="1" applyAlignment="1">
      <alignment vertical="top" wrapText="1"/>
    </xf>
    <xf numFmtId="0" fontId="6" fillId="6" borderId="5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vertical="center"/>
    </xf>
    <xf numFmtId="0" fontId="6" fillId="0" borderId="5" xfId="1" applyFont="1" applyFill="1" applyBorder="1" applyAlignment="1">
      <alignment vertical="top" wrapText="1"/>
    </xf>
    <xf numFmtId="49" fontId="6" fillId="0" borderId="5" xfId="1" applyNumberFormat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top"/>
    </xf>
    <xf numFmtId="164" fontId="6" fillId="18" borderId="5" xfId="1" applyNumberFormat="1" applyFont="1" applyFill="1" applyBorder="1" applyAlignment="1">
      <alignment horizontal="center" vertical="top"/>
    </xf>
    <xf numFmtId="164" fontId="6" fillId="15" borderId="5" xfId="1" applyNumberFormat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top"/>
    </xf>
    <xf numFmtId="0" fontId="5" fillId="5" borderId="5" xfId="1" applyFont="1" applyFill="1" applyBorder="1" applyAlignment="1">
      <alignment horizontal="left" vertical="top" wrapText="1"/>
    </xf>
    <xf numFmtId="49" fontId="5" fillId="5" borderId="5" xfId="1" applyNumberFormat="1" applyFont="1" applyFill="1" applyBorder="1" applyAlignment="1">
      <alignment horizontal="center" vertical="top" wrapText="1"/>
    </xf>
    <xf numFmtId="0" fontId="6" fillId="6" borderId="5" xfId="1" applyFont="1" applyFill="1" applyBorder="1" applyAlignment="1">
      <alignment horizontal="left" vertical="top" wrapText="1"/>
    </xf>
    <xf numFmtId="49" fontId="6" fillId="6" borderId="5" xfId="1" applyNumberFormat="1" applyFont="1" applyFill="1" applyBorder="1" applyAlignment="1">
      <alignment horizontal="center" vertical="center" textRotation="90" wrapText="1"/>
    </xf>
    <xf numFmtId="0" fontId="5" fillId="6" borderId="5" xfId="1" applyFont="1" applyFill="1" applyBorder="1" applyAlignment="1">
      <alignment horizontal="center" vertical="top"/>
    </xf>
    <xf numFmtId="164" fontId="6" fillId="12" borderId="5" xfId="1" applyNumberFormat="1" applyFont="1" applyFill="1" applyBorder="1" applyAlignment="1">
      <alignment horizontal="center" vertical="top"/>
    </xf>
    <xf numFmtId="164" fontId="6" fillId="13" borderId="5" xfId="1" applyNumberFormat="1" applyFont="1" applyFill="1" applyBorder="1" applyAlignment="1">
      <alignment horizontal="center" vertical="top"/>
    </xf>
    <xf numFmtId="164" fontId="6" fillId="6" borderId="5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 wrapText="1"/>
    </xf>
    <xf numFmtId="49" fontId="5" fillId="2" borderId="5" xfId="1" applyNumberFormat="1" applyFont="1" applyFill="1" applyBorder="1" applyAlignment="1">
      <alignment horizontal="right" vertical="top"/>
    </xf>
    <xf numFmtId="0" fontId="6" fillId="2" borderId="5" xfId="1" applyFont="1" applyFill="1" applyBorder="1" applyAlignment="1">
      <alignment vertical="top"/>
    </xf>
    <xf numFmtId="0" fontId="6" fillId="3" borderId="5" xfId="1" applyFont="1" applyFill="1" applyBorder="1" applyAlignment="1">
      <alignment horizontal="center" vertical="center"/>
    </xf>
    <xf numFmtId="49" fontId="7" fillId="2" borderId="5" xfId="1" applyNumberFormat="1" applyFont="1" applyFill="1" applyBorder="1" applyAlignment="1">
      <alignment horizontal="center" vertical="top"/>
    </xf>
    <xf numFmtId="49" fontId="7" fillId="5" borderId="5" xfId="1" applyNumberFormat="1" applyFont="1" applyFill="1" applyBorder="1" applyAlignment="1">
      <alignment horizontal="center" vertical="top" wrapText="1"/>
    </xf>
    <xf numFmtId="49" fontId="7" fillId="0" borderId="5" xfId="1" applyNumberFormat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0" fontId="6" fillId="0" borderId="5" xfId="1" applyFont="1" applyFill="1" applyBorder="1" applyAlignment="1">
      <alignment horizontal="left" vertical="top" wrapText="1"/>
    </xf>
    <xf numFmtId="49" fontId="6" fillId="6" borderId="5" xfId="0" applyNumberFormat="1" applyFont="1" applyFill="1" applyBorder="1" applyAlignment="1">
      <alignment horizontal="center" vertical="center" textRotation="90"/>
    </xf>
    <xf numFmtId="0" fontId="9" fillId="0" borderId="0" xfId="1" applyFont="1" applyFill="1" applyBorder="1" applyAlignment="1">
      <alignment horizontal="center" vertical="top"/>
    </xf>
    <xf numFmtId="0" fontId="0" fillId="0" borderId="5" xfId="0" applyBorder="1" applyAlignment="1">
      <alignment horizontal="center"/>
    </xf>
    <xf numFmtId="164" fontId="5" fillId="7" borderId="5" xfId="0" applyNumberFormat="1" applyFont="1" applyFill="1" applyBorder="1" applyAlignment="1">
      <alignment horizontal="center" vertical="top"/>
    </xf>
    <xf numFmtId="0" fontId="6" fillId="0" borderId="5" xfId="0" applyFont="1" applyBorder="1" applyAlignment="1">
      <alignment horizontal="left" vertical="center" wrapText="1"/>
    </xf>
    <xf numFmtId="0" fontId="9" fillId="0" borderId="5" xfId="1" applyNumberFormat="1" applyFont="1" applyFill="1" applyBorder="1" applyAlignment="1">
      <alignment horizontal="center" vertical="top" wrapText="1"/>
    </xf>
    <xf numFmtId="0" fontId="6" fillId="6" borderId="5" xfId="1" applyFont="1" applyFill="1" applyBorder="1" applyAlignment="1">
      <alignment horizontal="center" vertical="center" textRotation="90" wrapText="1"/>
    </xf>
    <xf numFmtId="0" fontId="6" fillId="6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49" fontId="5" fillId="2" borderId="21" xfId="1" applyNumberFormat="1" applyFont="1" applyFill="1" applyBorder="1" applyAlignment="1">
      <alignment horizontal="center" vertical="top"/>
    </xf>
    <xf numFmtId="49" fontId="5" fillId="2" borderId="22" xfId="1" applyNumberFormat="1" applyFont="1" applyFill="1" applyBorder="1" applyAlignment="1">
      <alignment horizontal="center" vertical="top"/>
    </xf>
    <xf numFmtId="49" fontId="5" fillId="2" borderId="20" xfId="1" applyNumberFormat="1" applyFont="1" applyFill="1" applyBorder="1" applyAlignment="1">
      <alignment horizontal="center" vertical="top"/>
    </xf>
    <xf numFmtId="49" fontId="5" fillId="5" borderId="21" xfId="1" applyNumberFormat="1" applyFont="1" applyFill="1" applyBorder="1" applyAlignment="1">
      <alignment horizontal="center" vertical="top"/>
    </xf>
    <xf numFmtId="49" fontId="5" fillId="5" borderId="22" xfId="1" applyNumberFormat="1" applyFont="1" applyFill="1" applyBorder="1" applyAlignment="1">
      <alignment horizontal="center" vertical="top"/>
    </xf>
    <xf numFmtId="49" fontId="5" fillId="5" borderId="20" xfId="1" applyNumberFormat="1" applyFont="1" applyFill="1" applyBorder="1" applyAlignment="1">
      <alignment horizontal="center" vertical="top"/>
    </xf>
    <xf numFmtId="49" fontId="5" fillId="6" borderId="21" xfId="1" applyNumberFormat="1" applyFont="1" applyFill="1" applyBorder="1" applyAlignment="1">
      <alignment horizontal="center" vertical="top" wrapText="1"/>
    </xf>
    <xf numFmtId="49" fontId="5" fillId="6" borderId="22" xfId="1" applyNumberFormat="1" applyFont="1" applyFill="1" applyBorder="1" applyAlignment="1">
      <alignment horizontal="center" vertical="top" wrapText="1"/>
    </xf>
    <xf numFmtId="49" fontId="5" fillId="6" borderId="20" xfId="1" applyNumberFormat="1" applyFont="1" applyFill="1" applyBorder="1" applyAlignment="1">
      <alignment horizontal="center" vertical="top" wrapText="1"/>
    </xf>
    <xf numFmtId="0" fontId="6" fillId="5" borderId="5" xfId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8" borderId="5" xfId="1" applyFont="1" applyFill="1" applyBorder="1" applyAlignment="1">
      <alignment vertical="top"/>
    </xf>
    <xf numFmtId="0" fontId="5" fillId="20" borderId="16" xfId="0" applyFont="1" applyFill="1" applyBorder="1" applyAlignment="1">
      <alignment horizontal="left" vertical="top" wrapText="1"/>
    </xf>
    <xf numFmtId="0" fontId="5" fillId="20" borderId="17" xfId="0" applyFont="1" applyFill="1" applyBorder="1" applyAlignment="1">
      <alignment horizontal="left" vertical="top" wrapText="1"/>
    </xf>
    <xf numFmtId="0" fontId="5" fillId="20" borderId="18" xfId="0" applyFont="1" applyFill="1" applyBorder="1" applyAlignment="1">
      <alignment horizontal="left" vertical="top" wrapText="1"/>
    </xf>
    <xf numFmtId="0" fontId="15" fillId="5" borderId="5" xfId="0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center" vertical="top"/>
    </xf>
    <xf numFmtId="49" fontId="6" fillId="6" borderId="5" xfId="1" applyNumberFormat="1" applyFont="1" applyFill="1" applyBorder="1" applyAlignment="1">
      <alignment horizontal="center" vertical="top" wrapText="1"/>
    </xf>
    <xf numFmtId="0" fontId="6" fillId="10" borderId="5" xfId="1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164" fontId="6" fillId="6" borderId="5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left" vertical="top"/>
    </xf>
    <xf numFmtId="0" fontId="6" fillId="6" borderId="5" xfId="0" applyFont="1" applyFill="1" applyBorder="1" applyAlignment="1">
      <alignment horizontal="center" vertical="center" textRotation="90" wrapText="1"/>
    </xf>
    <xf numFmtId="0" fontId="5" fillId="5" borderId="21" xfId="1" applyFont="1" applyFill="1" applyBorder="1" applyAlignment="1">
      <alignment horizontal="left" vertical="top" wrapText="1"/>
    </xf>
    <xf numFmtId="49" fontId="5" fillId="0" borderId="5" xfId="1" applyNumberFormat="1" applyFont="1" applyBorder="1" applyAlignment="1">
      <alignment horizontal="center" vertical="top"/>
    </xf>
    <xf numFmtId="49" fontId="6" fillId="0" borderId="5" xfId="1" applyNumberFormat="1" applyFont="1" applyFill="1" applyBorder="1" applyAlignment="1">
      <alignment horizontal="center" vertical="top" wrapText="1"/>
    </xf>
    <xf numFmtId="0" fontId="6" fillId="3" borderId="5" xfId="1" applyFont="1" applyFill="1" applyBorder="1" applyAlignment="1">
      <alignment vertical="top" wrapText="1"/>
    </xf>
    <xf numFmtId="164" fontId="6" fillId="12" borderId="5" xfId="1" applyNumberFormat="1" applyFont="1" applyFill="1" applyBorder="1" applyAlignment="1">
      <alignment horizontal="center" vertical="center" wrapText="1"/>
    </xf>
    <xf numFmtId="164" fontId="6" fillId="13" borderId="5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0" fontId="6" fillId="7" borderId="5" xfId="1" applyFont="1" applyFill="1" applyBorder="1"/>
    <xf numFmtId="49" fontId="6" fillId="6" borderId="5" xfId="1" applyNumberFormat="1" applyFont="1" applyFill="1" applyBorder="1" applyAlignment="1">
      <alignment horizontal="center" vertical="center" textRotation="90"/>
    </xf>
    <xf numFmtId="0" fontId="5" fillId="0" borderId="5" xfId="1" applyFont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164" fontId="6" fillId="12" borderId="21" xfId="1" applyNumberFormat="1" applyFont="1" applyFill="1" applyBorder="1" applyAlignment="1">
      <alignment horizontal="center" vertical="center"/>
    </xf>
    <xf numFmtId="164" fontId="6" fillId="12" borderId="22" xfId="1" applyNumberFormat="1" applyFont="1" applyFill="1" applyBorder="1" applyAlignment="1">
      <alignment horizontal="center" vertical="center"/>
    </xf>
    <xf numFmtId="164" fontId="6" fillId="12" borderId="20" xfId="1" applyNumberFormat="1" applyFont="1" applyFill="1" applyBorder="1" applyAlignment="1">
      <alignment horizontal="center" vertical="center"/>
    </xf>
    <xf numFmtId="164" fontId="6" fillId="13" borderId="21" xfId="1" applyNumberFormat="1" applyFont="1" applyFill="1" applyBorder="1" applyAlignment="1">
      <alignment horizontal="center" vertical="center"/>
    </xf>
    <xf numFmtId="164" fontId="6" fillId="13" borderId="22" xfId="1" applyNumberFormat="1" applyFont="1" applyFill="1" applyBorder="1" applyAlignment="1">
      <alignment horizontal="center" vertical="center"/>
    </xf>
    <xf numFmtId="164" fontId="6" fillId="13" borderId="20" xfId="1" applyNumberFormat="1" applyFont="1" applyFill="1" applyBorder="1" applyAlignment="1">
      <alignment horizontal="center" vertical="center"/>
    </xf>
    <xf numFmtId="164" fontId="6" fillId="6" borderId="21" xfId="1" applyNumberFormat="1" applyFont="1" applyFill="1" applyBorder="1" applyAlignment="1">
      <alignment horizontal="center" vertical="center"/>
    </xf>
    <xf numFmtId="164" fontId="6" fillId="6" borderId="22" xfId="1" applyNumberFormat="1" applyFont="1" applyFill="1" applyBorder="1" applyAlignment="1">
      <alignment horizontal="center" vertical="center"/>
    </xf>
    <xf numFmtId="164" fontId="6" fillId="6" borderId="20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6" fillId="7" borderId="20" xfId="1" applyFont="1" applyFill="1" applyBorder="1" applyAlignment="1">
      <alignment horizontal="center"/>
    </xf>
    <xf numFmtId="0" fontId="5" fillId="5" borderId="5" xfId="1" applyFont="1" applyFill="1" applyBorder="1" applyAlignment="1">
      <alignment horizontal="right" vertical="top"/>
    </xf>
    <xf numFmtId="0" fontId="6" fillId="5" borderId="5" xfId="1" applyFont="1" applyFill="1" applyBorder="1"/>
    <xf numFmtId="0" fontId="6" fillId="0" borderId="5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0" fontId="6" fillId="7" borderId="5" xfId="1" applyFont="1" applyFill="1" applyBorder="1" applyAlignment="1">
      <alignment horizontal="center"/>
    </xf>
    <xf numFmtId="0" fontId="6" fillId="3" borderId="9" xfId="1" applyFont="1" applyFill="1" applyBorder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7" borderId="9" xfId="1" applyFont="1" applyFill="1" applyBorder="1" applyAlignment="1">
      <alignment horizontal="center"/>
    </xf>
    <xf numFmtId="0" fontId="6" fillId="7" borderId="17" xfId="1" applyFont="1" applyFill="1" applyBorder="1" applyAlignment="1">
      <alignment horizontal="center"/>
    </xf>
    <xf numFmtId="0" fontId="6" fillId="7" borderId="18" xfId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left" vertical="center"/>
    </xf>
    <xf numFmtId="0" fontId="6" fillId="0" borderId="2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9" borderId="1" xfId="1" applyFont="1" applyFill="1" applyBorder="1" applyAlignment="1">
      <alignment horizontal="left" vertical="center"/>
    </xf>
    <xf numFmtId="49" fontId="6" fillId="0" borderId="3" xfId="1" applyNumberFormat="1" applyFont="1" applyFill="1" applyBorder="1" applyAlignment="1">
      <alignment vertical="center"/>
    </xf>
    <xf numFmtId="0" fontId="6" fillId="2" borderId="5" xfId="1" applyFont="1" applyFill="1" applyBorder="1"/>
    <xf numFmtId="49" fontId="5" fillId="4" borderId="5" xfId="1" applyNumberFormat="1" applyFont="1" applyFill="1" applyBorder="1" applyAlignment="1">
      <alignment horizontal="right" vertical="top"/>
    </xf>
    <xf numFmtId="0" fontId="6" fillId="4" borderId="5" xfId="1" applyFont="1" applyFill="1" applyBorder="1"/>
    <xf numFmtId="49" fontId="5" fillId="2" borderId="9" xfId="1" applyNumberFormat="1" applyFont="1" applyFill="1" applyBorder="1" applyAlignment="1">
      <alignment horizontal="right" vertical="top"/>
    </xf>
    <xf numFmtId="49" fontId="5" fillId="2" borderId="17" xfId="1" applyNumberFormat="1" applyFont="1" applyFill="1" applyBorder="1" applyAlignment="1">
      <alignment horizontal="right" vertical="top"/>
    </xf>
    <xf numFmtId="49" fontId="5" fillId="2" borderId="18" xfId="1" applyNumberFormat="1" applyFont="1" applyFill="1" applyBorder="1" applyAlignment="1">
      <alignment horizontal="right" vertical="top"/>
    </xf>
    <xf numFmtId="0" fontId="6" fillId="0" borderId="1" xfId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center" vertical="top"/>
    </xf>
    <xf numFmtId="0" fontId="6" fillId="0" borderId="1" xfId="1" applyFont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/>
    </xf>
    <xf numFmtId="0" fontId="23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49" fontId="5" fillId="8" borderId="5" xfId="1" applyNumberFormat="1" applyFont="1" applyFill="1" applyBorder="1" applyAlignment="1">
      <alignment horizontal="right" vertical="top"/>
    </xf>
    <xf numFmtId="0" fontId="5" fillId="4" borderId="2" xfId="1" applyFont="1" applyFill="1" applyBorder="1" applyAlignment="1">
      <alignment horizontal="center" vertical="center"/>
    </xf>
    <xf numFmtId="0" fontId="6" fillId="0" borderId="3" xfId="1" applyFont="1" applyBorder="1" applyAlignment="1">
      <alignment vertical="center" wrapText="1"/>
    </xf>
    <xf numFmtId="0" fontId="6" fillId="21" borderId="1" xfId="1" applyFont="1" applyFill="1" applyBorder="1" applyAlignment="1">
      <alignment vertical="center"/>
    </xf>
    <xf numFmtId="0" fontId="6" fillId="0" borderId="2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3" xfId="1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/>
    </xf>
  </cellXfs>
  <cellStyles count="4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xcel Built-in Normal" xfId="1"/>
    <cellStyle name="Excel Built-in Normal 1" xfId="2"/>
    <cellStyle name="Excel Built-in Normal 1 2" xfId="47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Įprastas" xfId="0" builtinId="0"/>
    <cellStyle name="Įprastas 2" xfId="3"/>
    <cellStyle name="Įprastas 2 2" xfId="4"/>
    <cellStyle name="Kablelis" xfId="48" builtinId="3"/>
    <cellStyle name="Kablelis 2" xfId="39"/>
    <cellStyle name="Linked Cell" xfId="40"/>
    <cellStyle name="Neutral" xfId="41"/>
    <cellStyle name="Note" xfId="42"/>
    <cellStyle name="Output" xfId="43"/>
    <cellStyle name="Title" xfId="44"/>
    <cellStyle name="Total" xfId="45"/>
    <cellStyle name="Warning Text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CCCC"/>
      <rgbColor rgb="00660066"/>
      <rgbColor rgb="00FF8080"/>
      <rgbColor rgb="000066CC"/>
      <rgbColor rgb="00D6DC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D9D9D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43"/>
  <sheetViews>
    <sheetView tabSelected="1" zoomScale="112" zoomScaleNormal="112" workbookViewId="0">
      <selection activeCell="T17" sqref="T17"/>
    </sheetView>
  </sheetViews>
  <sheetFormatPr defaultColWidth="11.5703125" defaultRowHeight="12.75" x14ac:dyDescent="0.2"/>
  <cols>
    <col min="1" max="1" width="3.85546875" style="1" customWidth="1"/>
    <col min="2" max="3" width="4" style="1" customWidth="1"/>
    <col min="4" max="4" width="20" style="1" customWidth="1"/>
    <col min="5" max="5" width="5.140625" style="1" customWidth="1"/>
    <col min="6" max="6" width="10.140625" style="1" customWidth="1"/>
    <col min="7" max="8" width="10.28515625" style="1" customWidth="1"/>
    <col min="9" max="9" width="8.85546875" style="1" customWidth="1"/>
    <col min="10" max="10" width="9.5703125" style="1" customWidth="1"/>
    <col min="11" max="11" width="30.7109375" style="1" customWidth="1"/>
    <col min="12" max="12" width="5.5703125" style="1" customWidth="1"/>
    <col min="13" max="14" width="5.85546875" style="1" customWidth="1"/>
    <col min="15" max="16" width="6.42578125" style="3" customWidth="1"/>
    <col min="17" max="17" width="7.5703125" style="3" customWidth="1"/>
    <col min="18" max="18" width="8.140625" style="3" customWidth="1"/>
    <col min="19" max="22" width="9.42578125" style="3" customWidth="1"/>
    <col min="23" max="23" width="9.140625" style="3" customWidth="1"/>
    <col min="24" max="24" width="9.140625" style="1" customWidth="1"/>
    <col min="25" max="25" width="13" style="1" customWidth="1"/>
    <col min="26" max="251" width="9.140625" style="1" customWidth="1"/>
  </cols>
  <sheetData>
    <row r="1" spans="1:251" s="163" customFormat="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60"/>
      <c r="L1" s="360"/>
      <c r="M1" s="360"/>
      <c r="N1" s="360"/>
      <c r="O1" s="3"/>
      <c r="P1" s="3"/>
      <c r="Q1" s="3"/>
      <c r="R1" s="3"/>
      <c r="S1" s="3"/>
      <c r="T1" s="3"/>
      <c r="U1" s="3"/>
      <c r="V1" s="3"/>
      <c r="W1" s="3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</row>
    <row r="2" spans="1:251" s="163" customFormat="1" ht="15" customHeight="1" x14ac:dyDescent="0.2">
      <c r="A2" s="180"/>
      <c r="B2" s="180"/>
      <c r="C2" s="180"/>
      <c r="D2" s="180"/>
      <c r="E2" s="181"/>
      <c r="F2" s="182"/>
      <c r="G2" s="183"/>
      <c r="H2" s="184"/>
      <c r="I2" s="184"/>
      <c r="J2" s="184"/>
      <c r="K2" s="185" t="s">
        <v>167</v>
      </c>
      <c r="L2" s="185"/>
      <c r="M2" s="185"/>
      <c r="N2" s="185"/>
      <c r="O2" s="168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  <c r="BS2" s="186"/>
      <c r="BT2" s="186"/>
      <c r="BU2" s="186"/>
      <c r="BV2" s="186"/>
      <c r="BW2" s="186"/>
      <c r="BX2" s="186"/>
      <c r="BY2" s="186"/>
      <c r="BZ2" s="186"/>
      <c r="CA2" s="186"/>
      <c r="CB2" s="186"/>
      <c r="CC2" s="186"/>
      <c r="CD2" s="186"/>
      <c r="CE2" s="186"/>
      <c r="CF2" s="186"/>
      <c r="CG2" s="186"/>
      <c r="CH2" s="186"/>
      <c r="CI2" s="186"/>
      <c r="CJ2" s="186"/>
      <c r="CK2" s="186"/>
      <c r="CL2" s="186"/>
      <c r="CM2" s="186"/>
      <c r="CN2" s="186"/>
      <c r="CO2" s="186"/>
      <c r="CP2" s="186"/>
      <c r="CQ2" s="186"/>
      <c r="CR2" s="186"/>
      <c r="CS2" s="186"/>
      <c r="CT2" s="186"/>
      <c r="CU2" s="186"/>
      <c r="CV2" s="186"/>
      <c r="CW2" s="186"/>
      <c r="CX2" s="186"/>
      <c r="CY2" s="186"/>
      <c r="CZ2" s="186"/>
      <c r="DA2" s="186"/>
      <c r="DB2" s="186"/>
      <c r="DC2" s="186"/>
      <c r="DD2" s="186"/>
      <c r="DE2" s="186"/>
      <c r="DF2" s="186"/>
      <c r="DG2" s="186"/>
      <c r="DH2" s="186"/>
      <c r="DI2" s="186"/>
      <c r="DJ2" s="186"/>
      <c r="DK2" s="186"/>
      <c r="DL2" s="186"/>
      <c r="DM2" s="186"/>
      <c r="DN2" s="186"/>
      <c r="DO2" s="186"/>
      <c r="DP2" s="186"/>
      <c r="DQ2" s="186"/>
      <c r="DR2" s="186"/>
      <c r="DS2" s="186"/>
      <c r="DT2" s="186"/>
      <c r="DU2" s="186"/>
      <c r="DV2" s="186"/>
      <c r="DW2" s="186"/>
      <c r="DX2" s="186"/>
      <c r="DY2" s="186"/>
      <c r="DZ2" s="186"/>
      <c r="EA2" s="186"/>
      <c r="EB2" s="186"/>
      <c r="EC2" s="186"/>
      <c r="ED2" s="186"/>
      <c r="EE2" s="186"/>
      <c r="EF2" s="186"/>
      <c r="EG2" s="186"/>
      <c r="EH2" s="186"/>
      <c r="EI2" s="186"/>
      <c r="EJ2" s="186"/>
      <c r="EK2" s="186"/>
      <c r="EL2" s="186"/>
      <c r="EM2" s="186"/>
      <c r="EN2" s="186"/>
      <c r="EO2" s="186"/>
      <c r="EP2" s="186"/>
      <c r="EQ2" s="186"/>
      <c r="ER2" s="186"/>
      <c r="ES2" s="186"/>
      <c r="ET2" s="186"/>
      <c r="EU2" s="186"/>
      <c r="EV2" s="186"/>
      <c r="EW2" s="186"/>
      <c r="EX2" s="186"/>
      <c r="EY2" s="186"/>
      <c r="EZ2" s="186"/>
      <c r="FA2" s="186"/>
      <c r="FB2" s="186"/>
      <c r="FC2" s="186"/>
      <c r="FD2" s="186"/>
      <c r="FE2" s="186"/>
      <c r="FF2" s="186"/>
      <c r="FG2" s="186"/>
      <c r="FH2" s="186"/>
      <c r="FI2" s="186"/>
      <c r="FJ2" s="186"/>
      <c r="FK2" s="186"/>
      <c r="FL2" s="186"/>
      <c r="FM2" s="186"/>
      <c r="FN2" s="186"/>
      <c r="FO2" s="186"/>
      <c r="FP2" s="186"/>
      <c r="FQ2" s="186"/>
      <c r="FR2" s="186"/>
      <c r="FS2" s="186"/>
      <c r="FT2" s="186"/>
      <c r="FU2" s="186"/>
      <c r="FV2" s="186"/>
      <c r="FW2" s="186"/>
      <c r="FX2" s="186"/>
      <c r="FY2" s="186"/>
      <c r="FZ2" s="186"/>
      <c r="GA2" s="186"/>
      <c r="GB2" s="186"/>
      <c r="GC2" s="186"/>
      <c r="GD2" s="186"/>
      <c r="GE2" s="186"/>
      <c r="GF2" s="186"/>
      <c r="GG2" s="186"/>
      <c r="GH2" s="186"/>
      <c r="GI2" s="186"/>
      <c r="GJ2" s="186"/>
      <c r="GK2" s="186"/>
      <c r="GL2" s="186"/>
      <c r="GM2" s="186"/>
      <c r="GN2" s="186"/>
      <c r="GO2" s="186"/>
      <c r="GP2" s="186"/>
      <c r="GQ2" s="186"/>
      <c r="GR2" s="186"/>
      <c r="GS2" s="186"/>
      <c r="GT2" s="186"/>
      <c r="GU2" s="186"/>
      <c r="GV2" s="186"/>
      <c r="GW2" s="186"/>
      <c r="GX2" s="186"/>
      <c r="GY2" s="186"/>
      <c r="GZ2" s="186"/>
      <c r="HA2" s="186"/>
      <c r="HB2" s="186"/>
      <c r="HC2" s="186"/>
      <c r="HD2" s="186"/>
      <c r="HE2" s="186"/>
      <c r="HF2" s="186"/>
      <c r="HG2" s="186"/>
      <c r="HH2" s="186"/>
      <c r="HI2" s="186"/>
      <c r="HJ2" s="186"/>
      <c r="HK2" s="186"/>
      <c r="HL2" s="186"/>
      <c r="HM2" s="186"/>
      <c r="HN2" s="186"/>
      <c r="HO2" s="186"/>
      <c r="HP2" s="186"/>
      <c r="HQ2" s="186"/>
      <c r="HR2" s="186"/>
      <c r="HS2" s="186"/>
      <c r="HT2" s="186"/>
      <c r="HU2" s="186"/>
      <c r="HV2" s="186"/>
      <c r="HW2" s="186"/>
      <c r="HX2" s="186"/>
      <c r="HY2" s="186"/>
      <c r="HZ2" s="186"/>
      <c r="IA2" s="186"/>
      <c r="IB2" s="186"/>
      <c r="IC2" s="186"/>
      <c r="ID2" s="186"/>
      <c r="IE2" s="186"/>
    </row>
    <row r="3" spans="1:251" s="163" customFormat="1" ht="15" customHeight="1" x14ac:dyDescent="0.2">
      <c r="A3" s="180"/>
      <c r="B3" s="180"/>
      <c r="C3" s="180"/>
      <c r="D3" s="180"/>
      <c r="E3" s="181"/>
      <c r="F3" s="182"/>
      <c r="G3" s="183"/>
      <c r="H3" s="184"/>
      <c r="I3" s="184"/>
      <c r="J3" s="184"/>
      <c r="K3" s="213" t="s">
        <v>168</v>
      </c>
      <c r="L3" s="213"/>
      <c r="M3" s="185"/>
      <c r="N3" s="185"/>
      <c r="O3" s="168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6"/>
      <c r="CA3" s="186"/>
      <c r="CB3" s="186"/>
      <c r="CC3" s="186"/>
      <c r="CD3" s="186"/>
      <c r="CE3" s="186"/>
      <c r="CF3" s="186"/>
      <c r="CG3" s="186"/>
      <c r="CH3" s="186"/>
      <c r="CI3" s="186"/>
      <c r="CJ3" s="186"/>
      <c r="CK3" s="186"/>
      <c r="CL3" s="186"/>
      <c r="CM3" s="186"/>
      <c r="CN3" s="186"/>
      <c r="CO3" s="186"/>
      <c r="CP3" s="186"/>
      <c r="CQ3" s="186"/>
      <c r="CR3" s="186"/>
      <c r="CS3" s="186"/>
      <c r="CT3" s="186"/>
      <c r="CU3" s="186"/>
      <c r="CV3" s="186"/>
      <c r="CW3" s="186"/>
      <c r="CX3" s="186"/>
      <c r="CY3" s="186"/>
      <c r="CZ3" s="186"/>
      <c r="DA3" s="186"/>
      <c r="DB3" s="186"/>
      <c r="DC3" s="186"/>
      <c r="DD3" s="186"/>
      <c r="DE3" s="186"/>
      <c r="DF3" s="186"/>
      <c r="DG3" s="186"/>
      <c r="DH3" s="186"/>
      <c r="DI3" s="186"/>
      <c r="DJ3" s="186"/>
      <c r="DK3" s="186"/>
      <c r="DL3" s="186"/>
      <c r="DM3" s="186"/>
      <c r="DN3" s="186"/>
      <c r="DO3" s="186"/>
      <c r="DP3" s="186"/>
      <c r="DQ3" s="186"/>
      <c r="DR3" s="186"/>
      <c r="DS3" s="186"/>
      <c r="DT3" s="186"/>
      <c r="DU3" s="186"/>
      <c r="DV3" s="186"/>
      <c r="DW3" s="186"/>
      <c r="DX3" s="186"/>
      <c r="DY3" s="186"/>
      <c r="DZ3" s="186"/>
      <c r="EA3" s="186"/>
      <c r="EB3" s="186"/>
      <c r="EC3" s="186"/>
      <c r="ED3" s="186"/>
      <c r="EE3" s="186"/>
      <c r="EF3" s="186"/>
      <c r="EG3" s="186"/>
      <c r="EH3" s="186"/>
      <c r="EI3" s="186"/>
      <c r="EJ3" s="186"/>
      <c r="EK3" s="186"/>
      <c r="EL3" s="186"/>
      <c r="EM3" s="186"/>
      <c r="EN3" s="186"/>
      <c r="EO3" s="186"/>
      <c r="EP3" s="186"/>
      <c r="EQ3" s="186"/>
      <c r="ER3" s="186"/>
      <c r="ES3" s="186"/>
      <c r="ET3" s="186"/>
      <c r="EU3" s="186"/>
      <c r="EV3" s="186"/>
      <c r="EW3" s="186"/>
      <c r="EX3" s="186"/>
      <c r="EY3" s="186"/>
      <c r="EZ3" s="186"/>
      <c r="FA3" s="186"/>
      <c r="FB3" s="186"/>
      <c r="FC3" s="186"/>
      <c r="FD3" s="186"/>
      <c r="FE3" s="186"/>
      <c r="FF3" s="186"/>
      <c r="FG3" s="186"/>
      <c r="FH3" s="186"/>
      <c r="FI3" s="186"/>
      <c r="FJ3" s="186"/>
      <c r="FK3" s="186"/>
      <c r="FL3" s="186"/>
      <c r="FM3" s="186"/>
      <c r="FN3" s="186"/>
      <c r="FO3" s="186"/>
      <c r="FP3" s="186"/>
      <c r="FQ3" s="186"/>
      <c r="FR3" s="186"/>
      <c r="FS3" s="186"/>
      <c r="FT3" s="186"/>
      <c r="FU3" s="186"/>
      <c r="FV3" s="186"/>
      <c r="FW3" s="186"/>
      <c r="FX3" s="186"/>
      <c r="FY3" s="186"/>
      <c r="FZ3" s="186"/>
      <c r="GA3" s="186"/>
      <c r="GB3" s="186"/>
      <c r="GC3" s="186"/>
      <c r="GD3" s="186"/>
      <c r="GE3" s="186"/>
      <c r="GF3" s="186"/>
      <c r="GG3" s="186"/>
      <c r="GH3" s="186"/>
      <c r="GI3" s="186"/>
      <c r="GJ3" s="186"/>
      <c r="GK3" s="186"/>
      <c r="GL3" s="186"/>
      <c r="GM3" s="186"/>
      <c r="GN3" s="186"/>
      <c r="GO3" s="186"/>
      <c r="GP3" s="186"/>
      <c r="GQ3" s="186"/>
      <c r="GR3" s="186"/>
      <c r="GS3" s="186"/>
      <c r="GT3" s="186"/>
      <c r="GU3" s="186"/>
      <c r="GV3" s="186"/>
      <c r="GW3" s="186"/>
      <c r="GX3" s="186"/>
      <c r="GY3" s="186"/>
      <c r="GZ3" s="186"/>
      <c r="HA3" s="186"/>
      <c r="HB3" s="186"/>
      <c r="HC3" s="186"/>
      <c r="HD3" s="186"/>
      <c r="HE3" s="186"/>
      <c r="HF3" s="186"/>
      <c r="HG3" s="186"/>
      <c r="HH3" s="186"/>
      <c r="HI3" s="186"/>
      <c r="HJ3" s="186"/>
      <c r="HK3" s="186"/>
      <c r="HL3" s="186"/>
      <c r="HM3" s="186"/>
      <c r="HN3" s="186"/>
      <c r="HO3" s="186"/>
      <c r="HP3" s="186"/>
      <c r="HQ3" s="186"/>
      <c r="HR3" s="186"/>
      <c r="HS3" s="186"/>
      <c r="HT3" s="186"/>
      <c r="HU3" s="186"/>
      <c r="HV3" s="186"/>
      <c r="HW3" s="186"/>
      <c r="HX3" s="186"/>
      <c r="HY3" s="186"/>
      <c r="HZ3" s="186"/>
      <c r="IA3" s="186"/>
      <c r="IB3" s="186"/>
      <c r="IC3" s="186"/>
      <c r="ID3" s="186"/>
      <c r="IE3" s="186"/>
    </row>
    <row r="4" spans="1:251" s="163" customFormat="1" ht="15" customHeight="1" x14ac:dyDescent="0.2">
      <c r="A4" s="180"/>
      <c r="B4" s="180"/>
      <c r="C4" s="180"/>
      <c r="D4" s="180"/>
      <c r="E4" s="181"/>
      <c r="F4" s="182"/>
      <c r="G4" s="183"/>
      <c r="H4" s="184"/>
      <c r="I4" s="184"/>
      <c r="J4" s="184"/>
      <c r="K4" s="213" t="s">
        <v>169</v>
      </c>
      <c r="L4" s="213"/>
      <c r="M4" s="185"/>
      <c r="N4" s="185"/>
      <c r="O4" s="168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186"/>
      <c r="ES4" s="186"/>
      <c r="ET4" s="186"/>
      <c r="EU4" s="186"/>
      <c r="EV4" s="186"/>
      <c r="EW4" s="186"/>
      <c r="EX4" s="186"/>
      <c r="EY4" s="186"/>
      <c r="EZ4" s="186"/>
      <c r="FA4" s="186"/>
      <c r="FB4" s="186"/>
      <c r="FC4" s="186"/>
      <c r="FD4" s="186"/>
      <c r="FE4" s="186"/>
      <c r="FF4" s="186"/>
      <c r="FG4" s="186"/>
      <c r="FH4" s="186"/>
      <c r="FI4" s="186"/>
      <c r="FJ4" s="186"/>
      <c r="FK4" s="186"/>
      <c r="FL4" s="186"/>
      <c r="FM4" s="186"/>
      <c r="FN4" s="186"/>
      <c r="FO4" s="186"/>
      <c r="FP4" s="186"/>
      <c r="FQ4" s="186"/>
      <c r="FR4" s="186"/>
      <c r="FS4" s="186"/>
      <c r="FT4" s="186"/>
      <c r="FU4" s="186"/>
      <c r="FV4" s="186"/>
      <c r="FW4" s="186"/>
      <c r="FX4" s="186"/>
      <c r="FY4" s="186"/>
      <c r="FZ4" s="186"/>
      <c r="GA4" s="186"/>
      <c r="GB4" s="186"/>
      <c r="GC4" s="186"/>
      <c r="GD4" s="186"/>
      <c r="GE4" s="186"/>
      <c r="GF4" s="186"/>
      <c r="GG4" s="186"/>
      <c r="GH4" s="186"/>
      <c r="GI4" s="186"/>
      <c r="GJ4" s="186"/>
      <c r="GK4" s="186"/>
      <c r="GL4" s="186"/>
      <c r="GM4" s="186"/>
      <c r="GN4" s="186"/>
      <c r="GO4" s="186"/>
      <c r="GP4" s="186"/>
      <c r="GQ4" s="186"/>
      <c r="GR4" s="186"/>
      <c r="GS4" s="186"/>
      <c r="GT4" s="186"/>
      <c r="GU4" s="186"/>
      <c r="GV4" s="186"/>
      <c r="GW4" s="186"/>
      <c r="GX4" s="186"/>
      <c r="GY4" s="186"/>
      <c r="GZ4" s="186"/>
      <c r="HA4" s="186"/>
      <c r="HB4" s="186"/>
      <c r="HC4" s="186"/>
      <c r="HD4" s="186"/>
      <c r="HE4" s="186"/>
      <c r="HF4" s="186"/>
      <c r="HG4" s="186"/>
      <c r="HH4" s="186"/>
      <c r="HI4" s="186"/>
      <c r="HJ4" s="186"/>
      <c r="HK4" s="186"/>
      <c r="HL4" s="186"/>
      <c r="HM4" s="186"/>
      <c r="HN4" s="186"/>
      <c r="HO4" s="186"/>
      <c r="HP4" s="186"/>
      <c r="HQ4" s="186"/>
      <c r="HR4" s="186"/>
      <c r="HS4" s="186"/>
      <c r="HT4" s="186"/>
      <c r="HU4" s="186"/>
      <c r="HV4" s="186"/>
      <c r="HW4" s="186"/>
      <c r="HX4" s="186"/>
      <c r="HY4" s="186"/>
      <c r="HZ4" s="186"/>
      <c r="IA4" s="186"/>
      <c r="IB4" s="186"/>
      <c r="IC4" s="186"/>
      <c r="ID4" s="186"/>
      <c r="IE4" s="186"/>
    </row>
    <row r="5" spans="1:251" s="163" customFormat="1" ht="15" customHeight="1" x14ac:dyDescent="0.2">
      <c r="A5" s="180"/>
      <c r="B5" s="180"/>
      <c r="C5" s="180"/>
      <c r="D5" s="180"/>
      <c r="E5" s="181"/>
      <c r="F5" s="182"/>
      <c r="G5" s="183"/>
      <c r="H5" s="184"/>
      <c r="I5" s="184"/>
      <c r="J5" s="184"/>
      <c r="K5" s="213" t="s">
        <v>170</v>
      </c>
      <c r="L5" s="213"/>
      <c r="M5" s="185"/>
      <c r="N5" s="185"/>
      <c r="O5" s="168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  <c r="DL5" s="186"/>
      <c r="DM5" s="186"/>
      <c r="DN5" s="186"/>
      <c r="DO5" s="186"/>
      <c r="DP5" s="186"/>
      <c r="DQ5" s="186"/>
      <c r="DR5" s="186"/>
      <c r="DS5" s="186"/>
      <c r="DT5" s="186"/>
      <c r="DU5" s="186"/>
      <c r="DV5" s="186"/>
      <c r="DW5" s="186"/>
      <c r="DX5" s="186"/>
      <c r="DY5" s="186"/>
      <c r="DZ5" s="186"/>
      <c r="EA5" s="186"/>
      <c r="EB5" s="186"/>
      <c r="EC5" s="186"/>
      <c r="ED5" s="186"/>
      <c r="EE5" s="186"/>
      <c r="EF5" s="186"/>
      <c r="EG5" s="186"/>
      <c r="EH5" s="186"/>
      <c r="EI5" s="186"/>
      <c r="EJ5" s="186"/>
      <c r="EK5" s="186"/>
      <c r="EL5" s="186"/>
      <c r="EM5" s="186"/>
      <c r="EN5" s="186"/>
      <c r="EO5" s="186"/>
      <c r="EP5" s="186"/>
      <c r="EQ5" s="186"/>
      <c r="ER5" s="186"/>
      <c r="ES5" s="186"/>
      <c r="ET5" s="186"/>
      <c r="EU5" s="186"/>
      <c r="EV5" s="186"/>
      <c r="EW5" s="186"/>
      <c r="EX5" s="186"/>
      <c r="EY5" s="186"/>
      <c r="EZ5" s="186"/>
      <c r="FA5" s="186"/>
      <c r="FB5" s="186"/>
      <c r="FC5" s="186"/>
      <c r="FD5" s="186"/>
      <c r="FE5" s="186"/>
      <c r="FF5" s="186"/>
      <c r="FG5" s="186"/>
      <c r="FH5" s="186"/>
      <c r="FI5" s="186"/>
      <c r="FJ5" s="186"/>
      <c r="FK5" s="186"/>
      <c r="FL5" s="186"/>
      <c r="FM5" s="186"/>
      <c r="FN5" s="186"/>
      <c r="FO5" s="186"/>
      <c r="FP5" s="186"/>
      <c r="FQ5" s="186"/>
      <c r="FR5" s="186"/>
      <c r="FS5" s="186"/>
      <c r="FT5" s="186"/>
      <c r="FU5" s="186"/>
      <c r="FV5" s="186"/>
      <c r="FW5" s="186"/>
      <c r="FX5" s="186"/>
      <c r="FY5" s="186"/>
      <c r="FZ5" s="186"/>
      <c r="GA5" s="186"/>
      <c r="GB5" s="186"/>
      <c r="GC5" s="186"/>
      <c r="GD5" s="186"/>
      <c r="GE5" s="186"/>
      <c r="GF5" s="186"/>
      <c r="GG5" s="186"/>
      <c r="GH5" s="186"/>
      <c r="GI5" s="186"/>
      <c r="GJ5" s="186"/>
      <c r="GK5" s="186"/>
      <c r="GL5" s="186"/>
      <c r="GM5" s="186"/>
      <c r="GN5" s="186"/>
      <c r="GO5" s="186"/>
      <c r="GP5" s="186"/>
      <c r="GQ5" s="186"/>
      <c r="GR5" s="186"/>
      <c r="GS5" s="186"/>
      <c r="GT5" s="186"/>
      <c r="GU5" s="186"/>
      <c r="GV5" s="186"/>
      <c r="GW5" s="186"/>
      <c r="GX5" s="186"/>
      <c r="GY5" s="186"/>
      <c r="GZ5" s="186"/>
      <c r="HA5" s="186"/>
      <c r="HB5" s="186"/>
      <c r="HC5" s="186"/>
      <c r="HD5" s="186"/>
      <c r="HE5" s="186"/>
      <c r="HF5" s="186"/>
      <c r="HG5" s="186"/>
      <c r="HH5" s="186"/>
      <c r="HI5" s="186"/>
      <c r="HJ5" s="186"/>
      <c r="HK5" s="186"/>
      <c r="HL5" s="186"/>
      <c r="HM5" s="186"/>
      <c r="HN5" s="186"/>
      <c r="HO5" s="186"/>
      <c r="HP5" s="186"/>
      <c r="HQ5" s="186"/>
      <c r="HR5" s="186"/>
      <c r="HS5" s="186"/>
      <c r="HT5" s="186"/>
      <c r="HU5" s="186"/>
      <c r="HV5" s="186"/>
      <c r="HW5" s="186"/>
      <c r="HX5" s="186"/>
      <c r="HY5" s="186"/>
      <c r="HZ5" s="186"/>
      <c r="IA5" s="186"/>
      <c r="IB5" s="186"/>
      <c r="IC5" s="186"/>
      <c r="ID5" s="186"/>
      <c r="IE5" s="186"/>
    </row>
    <row r="6" spans="1:251" s="163" customFormat="1" ht="15" customHeight="1" x14ac:dyDescent="0.2">
      <c r="A6" s="180"/>
      <c r="B6" s="180"/>
      <c r="C6" s="180"/>
      <c r="D6" s="180"/>
      <c r="E6" s="181"/>
      <c r="F6" s="182"/>
      <c r="G6" s="183"/>
      <c r="H6" s="184"/>
      <c r="I6" s="184"/>
      <c r="J6" s="184"/>
      <c r="K6" s="213" t="s">
        <v>179</v>
      </c>
      <c r="L6" s="213"/>
      <c r="M6" s="213"/>
      <c r="N6" s="213"/>
      <c r="O6" s="168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X6" s="186"/>
      <c r="BY6" s="186"/>
      <c r="BZ6" s="186"/>
      <c r="CA6" s="186"/>
      <c r="CB6" s="186"/>
      <c r="CC6" s="186"/>
      <c r="CD6" s="186"/>
      <c r="CE6" s="186"/>
      <c r="CF6" s="186"/>
      <c r="CG6" s="186"/>
      <c r="CH6" s="186"/>
      <c r="CI6" s="186"/>
      <c r="CJ6" s="186"/>
      <c r="CK6" s="186"/>
      <c r="CL6" s="186"/>
      <c r="CM6" s="186"/>
      <c r="CN6" s="186"/>
      <c r="CO6" s="186"/>
      <c r="CP6" s="186"/>
      <c r="CQ6" s="186"/>
      <c r="CR6" s="186"/>
      <c r="CS6" s="186"/>
      <c r="CT6" s="186"/>
      <c r="CU6" s="186"/>
      <c r="CV6" s="186"/>
      <c r="CW6" s="186"/>
      <c r="CX6" s="186"/>
      <c r="CY6" s="186"/>
      <c r="CZ6" s="186"/>
      <c r="DA6" s="186"/>
      <c r="DB6" s="186"/>
      <c r="DC6" s="186"/>
      <c r="DD6" s="186"/>
      <c r="DE6" s="186"/>
      <c r="DF6" s="186"/>
      <c r="DG6" s="186"/>
      <c r="DH6" s="186"/>
      <c r="DI6" s="186"/>
      <c r="DJ6" s="186"/>
      <c r="DK6" s="186"/>
      <c r="DL6" s="186"/>
      <c r="DM6" s="186"/>
      <c r="DN6" s="186"/>
      <c r="DO6" s="186"/>
      <c r="DP6" s="186"/>
      <c r="DQ6" s="186"/>
      <c r="DR6" s="186"/>
      <c r="DS6" s="186"/>
      <c r="DT6" s="186"/>
      <c r="DU6" s="186"/>
      <c r="DV6" s="186"/>
      <c r="DW6" s="186"/>
      <c r="DX6" s="186"/>
      <c r="DY6" s="186"/>
      <c r="DZ6" s="186"/>
      <c r="EA6" s="186"/>
      <c r="EB6" s="186"/>
      <c r="EC6" s="186"/>
      <c r="ED6" s="186"/>
      <c r="EE6" s="186"/>
      <c r="EF6" s="186"/>
      <c r="EG6" s="186"/>
      <c r="EH6" s="186"/>
      <c r="EI6" s="186"/>
      <c r="EJ6" s="186"/>
      <c r="EK6" s="186"/>
      <c r="EL6" s="186"/>
      <c r="EM6" s="186"/>
      <c r="EN6" s="186"/>
      <c r="EO6" s="186"/>
      <c r="EP6" s="186"/>
      <c r="EQ6" s="186"/>
      <c r="ER6" s="186"/>
      <c r="ES6" s="186"/>
      <c r="ET6" s="186"/>
      <c r="EU6" s="186"/>
      <c r="EV6" s="186"/>
      <c r="EW6" s="186"/>
      <c r="EX6" s="186"/>
      <c r="EY6" s="186"/>
      <c r="EZ6" s="186"/>
      <c r="FA6" s="186"/>
      <c r="FB6" s="186"/>
      <c r="FC6" s="186"/>
      <c r="FD6" s="186"/>
      <c r="FE6" s="186"/>
      <c r="FF6" s="186"/>
      <c r="FG6" s="186"/>
      <c r="FH6" s="186"/>
      <c r="FI6" s="186"/>
      <c r="FJ6" s="186"/>
      <c r="FK6" s="186"/>
      <c r="FL6" s="186"/>
      <c r="FM6" s="186"/>
      <c r="FN6" s="186"/>
      <c r="FO6" s="186"/>
      <c r="FP6" s="186"/>
      <c r="FQ6" s="186"/>
      <c r="FR6" s="186"/>
      <c r="FS6" s="186"/>
      <c r="FT6" s="186"/>
      <c r="FU6" s="186"/>
      <c r="FV6" s="186"/>
      <c r="FW6" s="186"/>
      <c r="FX6" s="186"/>
      <c r="FY6" s="186"/>
      <c r="FZ6" s="186"/>
      <c r="GA6" s="186"/>
      <c r="GB6" s="186"/>
      <c r="GC6" s="186"/>
      <c r="GD6" s="186"/>
      <c r="GE6" s="186"/>
      <c r="GF6" s="186"/>
      <c r="GG6" s="186"/>
      <c r="GH6" s="186"/>
      <c r="GI6" s="186"/>
      <c r="GJ6" s="186"/>
      <c r="GK6" s="186"/>
      <c r="GL6" s="186"/>
      <c r="GM6" s="186"/>
      <c r="GN6" s="186"/>
      <c r="GO6" s="186"/>
      <c r="GP6" s="186"/>
      <c r="GQ6" s="186"/>
      <c r="GR6" s="186"/>
      <c r="GS6" s="186"/>
      <c r="GT6" s="186"/>
      <c r="GU6" s="186"/>
      <c r="GV6" s="186"/>
      <c r="GW6" s="186"/>
      <c r="GX6" s="186"/>
      <c r="GY6" s="186"/>
      <c r="GZ6" s="186"/>
      <c r="HA6" s="186"/>
      <c r="HB6" s="186"/>
      <c r="HC6" s="186"/>
      <c r="HD6" s="186"/>
      <c r="HE6" s="186"/>
      <c r="HF6" s="186"/>
      <c r="HG6" s="186"/>
      <c r="HH6" s="186"/>
      <c r="HI6" s="186"/>
      <c r="HJ6" s="186"/>
      <c r="HK6" s="186"/>
      <c r="HL6" s="186"/>
      <c r="HM6" s="186"/>
      <c r="HN6" s="186"/>
      <c r="HO6" s="186"/>
      <c r="HP6" s="186"/>
      <c r="HQ6" s="186"/>
      <c r="HR6" s="186"/>
      <c r="HS6" s="186"/>
      <c r="HT6" s="186"/>
      <c r="HU6" s="186"/>
      <c r="HV6" s="186"/>
      <c r="HW6" s="186"/>
      <c r="HX6" s="186"/>
      <c r="HY6" s="186"/>
      <c r="HZ6" s="186"/>
      <c r="IA6" s="186"/>
      <c r="IB6" s="186"/>
      <c r="IC6" s="186"/>
      <c r="ID6" s="186"/>
      <c r="IE6" s="186"/>
    </row>
    <row r="7" spans="1:251" s="163" customFormat="1" ht="12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360"/>
      <c r="L7" s="360"/>
      <c r="M7" s="360"/>
      <c r="N7" s="360"/>
      <c r="O7" s="3"/>
      <c r="P7" s="3"/>
      <c r="Q7" s="3"/>
      <c r="R7" s="3"/>
      <c r="S7" s="3"/>
      <c r="T7" s="3"/>
      <c r="U7" s="3"/>
      <c r="V7" s="3"/>
      <c r="W7" s="3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</row>
    <row r="8" spans="1:251" s="162" customFormat="1" ht="15.75" x14ac:dyDescent="0.2">
      <c r="A8" s="164"/>
      <c r="B8" s="164"/>
      <c r="C8" s="164"/>
      <c r="D8" s="164"/>
      <c r="E8" s="165"/>
      <c r="F8" s="165"/>
      <c r="G8" s="164"/>
      <c r="H8" s="164"/>
      <c r="I8" s="164"/>
      <c r="J8" s="164"/>
      <c r="K8" s="217" t="s">
        <v>161</v>
      </c>
      <c r="L8" s="217"/>
      <c r="M8" s="217"/>
      <c r="N8" s="217"/>
      <c r="O8" s="168"/>
      <c r="P8" s="166"/>
      <c r="Q8" s="166"/>
      <c r="R8" s="167"/>
      <c r="S8" s="167"/>
      <c r="T8" s="167"/>
      <c r="U8" s="167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3"/>
      <c r="BP8" s="163"/>
      <c r="BQ8" s="163"/>
      <c r="BR8" s="163"/>
      <c r="BS8" s="163"/>
      <c r="BT8" s="163"/>
      <c r="BU8" s="163"/>
      <c r="BV8" s="163"/>
      <c r="BW8" s="163"/>
      <c r="BX8" s="163"/>
      <c r="BY8" s="163"/>
      <c r="BZ8" s="163"/>
      <c r="CA8" s="163"/>
      <c r="CB8" s="163"/>
      <c r="CC8" s="163"/>
      <c r="CD8" s="163"/>
      <c r="CE8" s="163"/>
      <c r="CF8" s="163"/>
      <c r="CG8" s="163"/>
      <c r="CH8" s="163"/>
      <c r="CI8" s="163"/>
      <c r="CJ8" s="163"/>
      <c r="CK8" s="163"/>
      <c r="CL8" s="163"/>
      <c r="CM8" s="163"/>
      <c r="CN8" s="163"/>
      <c r="CO8" s="163"/>
      <c r="CP8" s="163"/>
      <c r="CQ8" s="163"/>
      <c r="CR8" s="163"/>
      <c r="CS8" s="163"/>
      <c r="CT8" s="163"/>
      <c r="CU8" s="163"/>
      <c r="CV8" s="163"/>
      <c r="CW8" s="163"/>
      <c r="CX8" s="163"/>
      <c r="CY8" s="163"/>
      <c r="CZ8" s="163"/>
      <c r="DA8" s="163"/>
      <c r="DB8" s="163"/>
      <c r="DC8" s="163"/>
      <c r="DD8" s="163"/>
      <c r="DE8" s="163"/>
      <c r="DF8" s="163"/>
      <c r="DG8" s="163"/>
      <c r="DH8" s="163"/>
      <c r="DI8" s="163"/>
      <c r="DJ8" s="163"/>
      <c r="DK8" s="163"/>
      <c r="DL8" s="163"/>
      <c r="DM8" s="163"/>
      <c r="DN8" s="163"/>
      <c r="DO8" s="163"/>
      <c r="DP8" s="163"/>
      <c r="DQ8" s="163"/>
      <c r="DR8" s="163"/>
      <c r="DS8" s="163"/>
      <c r="DT8" s="163"/>
      <c r="DU8" s="163"/>
      <c r="DV8" s="163"/>
      <c r="DW8" s="163"/>
      <c r="DX8" s="163"/>
      <c r="DY8" s="163"/>
      <c r="DZ8" s="163"/>
      <c r="EA8" s="163"/>
      <c r="EB8" s="163"/>
      <c r="EC8" s="163"/>
      <c r="ED8" s="163"/>
      <c r="EE8" s="163"/>
      <c r="EF8" s="163"/>
      <c r="EG8" s="163"/>
      <c r="EH8" s="163"/>
      <c r="EI8" s="163"/>
      <c r="EJ8" s="163"/>
      <c r="EK8" s="163"/>
      <c r="EL8" s="163"/>
      <c r="EM8" s="163"/>
      <c r="EN8" s="163"/>
      <c r="EO8" s="163"/>
      <c r="EP8" s="163"/>
      <c r="EQ8" s="163"/>
      <c r="ER8" s="163"/>
      <c r="ES8" s="163"/>
      <c r="ET8" s="163"/>
      <c r="EU8" s="163"/>
      <c r="EV8" s="163"/>
      <c r="EW8" s="163"/>
      <c r="EX8" s="163"/>
      <c r="EY8" s="163"/>
      <c r="EZ8" s="163"/>
      <c r="FA8" s="163"/>
      <c r="FB8" s="163"/>
      <c r="FC8" s="163"/>
      <c r="FD8" s="163"/>
      <c r="FE8" s="163"/>
      <c r="FF8" s="163"/>
      <c r="FG8" s="163"/>
      <c r="FH8" s="163"/>
      <c r="FI8" s="163"/>
      <c r="FJ8" s="163"/>
      <c r="FK8" s="163"/>
      <c r="FL8" s="163"/>
      <c r="FM8" s="163"/>
      <c r="FN8" s="163"/>
      <c r="FO8" s="163"/>
      <c r="FP8" s="163"/>
      <c r="FQ8" s="163"/>
      <c r="FR8" s="163"/>
      <c r="FS8" s="163"/>
      <c r="FT8" s="163"/>
      <c r="FU8" s="163"/>
      <c r="FV8" s="163"/>
      <c r="FW8" s="163"/>
      <c r="FX8" s="163"/>
      <c r="FY8" s="163"/>
      <c r="FZ8" s="163"/>
      <c r="GA8" s="163"/>
      <c r="GB8" s="163"/>
      <c r="GC8" s="163"/>
      <c r="GD8" s="163"/>
      <c r="GE8" s="163"/>
      <c r="GF8" s="163"/>
      <c r="GG8" s="163"/>
      <c r="GH8" s="163"/>
      <c r="GI8" s="163"/>
      <c r="GJ8" s="163"/>
      <c r="GK8" s="163"/>
      <c r="GL8" s="163"/>
      <c r="GM8" s="163"/>
      <c r="GN8" s="163"/>
      <c r="GO8" s="163"/>
      <c r="GP8" s="163"/>
      <c r="GQ8" s="163"/>
      <c r="GR8" s="163"/>
      <c r="GS8" s="163"/>
      <c r="GT8" s="163"/>
      <c r="GU8" s="163"/>
      <c r="GV8" s="163"/>
      <c r="GW8" s="163"/>
      <c r="GX8" s="163"/>
      <c r="GY8" s="163"/>
      <c r="GZ8" s="163"/>
      <c r="HA8" s="163"/>
      <c r="HB8" s="163"/>
      <c r="HC8" s="163"/>
      <c r="HD8" s="163"/>
      <c r="HE8" s="163"/>
      <c r="HF8" s="163"/>
      <c r="HG8" s="163"/>
      <c r="HH8" s="163"/>
      <c r="HI8" s="163"/>
      <c r="HJ8" s="163"/>
      <c r="HK8" s="163"/>
      <c r="HL8" s="163"/>
      <c r="HM8" s="163"/>
      <c r="HN8" s="163"/>
      <c r="HO8" s="163"/>
      <c r="HP8" s="163"/>
      <c r="HQ8" s="163"/>
      <c r="HR8" s="163"/>
      <c r="HS8" s="163"/>
      <c r="HT8" s="163"/>
      <c r="HU8" s="163"/>
      <c r="HV8" s="163"/>
      <c r="HW8" s="163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</row>
    <row r="9" spans="1:251" s="162" customFormat="1" ht="15.75" x14ac:dyDescent="0.2">
      <c r="A9" s="164"/>
      <c r="B9" s="164"/>
      <c r="C9" s="164"/>
      <c r="D9" s="164"/>
      <c r="E9" s="165"/>
      <c r="F9" s="165"/>
      <c r="G9" s="164"/>
      <c r="H9" s="164"/>
      <c r="I9" s="164"/>
      <c r="J9" s="164"/>
      <c r="K9" s="217" t="s">
        <v>163</v>
      </c>
      <c r="L9" s="217"/>
      <c r="M9" s="217"/>
      <c r="N9" s="217"/>
      <c r="O9" s="168"/>
      <c r="P9" s="166"/>
      <c r="Q9" s="166"/>
      <c r="R9" s="167"/>
      <c r="S9" s="167"/>
      <c r="T9" s="167"/>
      <c r="U9" s="167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3"/>
      <c r="BU9" s="163"/>
      <c r="BV9" s="163"/>
      <c r="BW9" s="163"/>
      <c r="BX9" s="163"/>
      <c r="BY9" s="163"/>
      <c r="BZ9" s="163"/>
      <c r="CA9" s="163"/>
      <c r="CB9" s="163"/>
      <c r="CC9" s="163"/>
      <c r="CD9" s="163"/>
      <c r="CE9" s="163"/>
      <c r="CF9" s="163"/>
      <c r="CG9" s="163"/>
      <c r="CH9" s="163"/>
      <c r="CI9" s="163"/>
      <c r="CJ9" s="163"/>
      <c r="CK9" s="163"/>
      <c r="CL9" s="163"/>
      <c r="CM9" s="163"/>
      <c r="CN9" s="163"/>
      <c r="CO9" s="163"/>
      <c r="CP9" s="163"/>
      <c r="CQ9" s="163"/>
      <c r="CR9" s="163"/>
      <c r="CS9" s="163"/>
      <c r="CT9" s="163"/>
      <c r="CU9" s="163"/>
      <c r="CV9" s="163"/>
      <c r="CW9" s="163"/>
      <c r="CX9" s="163"/>
      <c r="CY9" s="163"/>
      <c r="CZ9" s="163"/>
      <c r="DA9" s="163"/>
      <c r="DB9" s="163"/>
      <c r="DC9" s="163"/>
      <c r="DD9" s="163"/>
      <c r="DE9" s="163"/>
      <c r="DF9" s="163"/>
      <c r="DG9" s="163"/>
      <c r="DH9" s="163"/>
      <c r="DI9" s="163"/>
      <c r="DJ9" s="163"/>
      <c r="DK9" s="163"/>
      <c r="DL9" s="163"/>
      <c r="DM9" s="163"/>
      <c r="DN9" s="163"/>
      <c r="DO9" s="163"/>
      <c r="DP9" s="163"/>
      <c r="DQ9" s="163"/>
      <c r="DR9" s="163"/>
      <c r="DS9" s="163"/>
      <c r="DT9" s="163"/>
      <c r="DU9" s="163"/>
      <c r="DV9" s="163"/>
      <c r="DW9" s="163"/>
      <c r="DX9" s="163"/>
      <c r="DY9" s="163"/>
      <c r="DZ9" s="163"/>
      <c r="EA9" s="163"/>
      <c r="EB9" s="163"/>
      <c r="EC9" s="163"/>
      <c r="ED9" s="163"/>
      <c r="EE9" s="163"/>
      <c r="EF9" s="163"/>
      <c r="EG9" s="163"/>
      <c r="EH9" s="163"/>
      <c r="EI9" s="163"/>
      <c r="EJ9" s="163"/>
      <c r="EK9" s="163"/>
      <c r="EL9" s="163"/>
      <c r="EM9" s="163"/>
      <c r="EN9" s="163"/>
      <c r="EO9" s="163"/>
      <c r="EP9" s="163"/>
      <c r="EQ9" s="163"/>
      <c r="ER9" s="163"/>
      <c r="ES9" s="163"/>
      <c r="ET9" s="163"/>
      <c r="EU9" s="163"/>
      <c r="EV9" s="163"/>
      <c r="EW9" s="163"/>
      <c r="EX9" s="163"/>
      <c r="EY9" s="163"/>
      <c r="EZ9" s="163"/>
      <c r="FA9" s="163"/>
      <c r="FB9" s="163"/>
      <c r="FC9" s="163"/>
      <c r="FD9" s="163"/>
      <c r="FE9" s="163"/>
      <c r="FF9" s="163"/>
      <c r="FG9" s="163"/>
      <c r="FH9" s="163"/>
      <c r="FI9" s="163"/>
      <c r="FJ9" s="163"/>
      <c r="FK9" s="163"/>
      <c r="FL9" s="163"/>
      <c r="FM9" s="163"/>
      <c r="FN9" s="163"/>
      <c r="FO9" s="163"/>
      <c r="FP9" s="163"/>
      <c r="FQ9" s="163"/>
      <c r="FR9" s="163"/>
      <c r="FS9" s="163"/>
      <c r="FT9" s="163"/>
      <c r="FU9" s="163"/>
      <c r="FV9" s="163"/>
      <c r="FW9" s="163"/>
      <c r="FX9" s="163"/>
      <c r="FY9" s="163"/>
      <c r="FZ9" s="163"/>
      <c r="GA9" s="163"/>
      <c r="GB9" s="163"/>
      <c r="GC9" s="163"/>
      <c r="GD9" s="163"/>
      <c r="GE9" s="163"/>
      <c r="GF9" s="163"/>
      <c r="GG9" s="163"/>
      <c r="GH9" s="163"/>
      <c r="GI9" s="163"/>
      <c r="GJ9" s="163"/>
      <c r="GK9" s="163"/>
      <c r="GL9" s="163"/>
      <c r="GM9" s="163"/>
      <c r="GN9" s="163"/>
      <c r="GO9" s="163"/>
      <c r="GP9" s="163"/>
      <c r="GQ9" s="163"/>
      <c r="GR9" s="163"/>
      <c r="GS9" s="163"/>
      <c r="GT9" s="163"/>
      <c r="GU9" s="163"/>
      <c r="GV9" s="163"/>
      <c r="GW9" s="163"/>
      <c r="GX9" s="163"/>
      <c r="GY9" s="163"/>
      <c r="GZ9" s="163"/>
      <c r="HA9" s="163"/>
      <c r="HB9" s="163"/>
      <c r="HC9" s="163"/>
      <c r="HD9" s="163"/>
      <c r="HE9" s="163"/>
      <c r="HF9" s="163"/>
      <c r="HG9" s="163"/>
      <c r="HH9" s="163"/>
      <c r="HI9" s="163"/>
      <c r="HJ9" s="163"/>
      <c r="HK9" s="163"/>
      <c r="HL9" s="163"/>
      <c r="HM9" s="163"/>
      <c r="HN9" s="163"/>
      <c r="HO9" s="163"/>
      <c r="HP9" s="163"/>
      <c r="HQ9" s="163"/>
      <c r="HR9" s="163"/>
      <c r="HS9" s="163"/>
      <c r="HT9" s="163"/>
      <c r="HU9" s="163"/>
      <c r="HV9" s="163"/>
      <c r="HW9" s="163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</row>
    <row r="10" spans="1:251" s="162" customFormat="1" ht="15.75" x14ac:dyDescent="0.2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218" t="s">
        <v>164</v>
      </c>
      <c r="L10" s="218"/>
      <c r="M10" s="218"/>
      <c r="N10" s="218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3"/>
      <c r="BP10" s="163"/>
      <c r="BQ10" s="163"/>
      <c r="BR10" s="163"/>
      <c r="BS10" s="163"/>
      <c r="BT10" s="163"/>
      <c r="BU10" s="163"/>
      <c r="BV10" s="163"/>
      <c r="BW10" s="163"/>
      <c r="BX10" s="163"/>
      <c r="BY10" s="163"/>
      <c r="BZ10" s="163"/>
      <c r="CA10" s="163"/>
      <c r="CB10" s="163"/>
      <c r="CC10" s="163"/>
      <c r="CD10" s="163"/>
      <c r="CE10" s="163"/>
      <c r="CF10" s="163"/>
      <c r="CG10" s="163"/>
      <c r="CH10" s="163"/>
      <c r="CI10" s="163"/>
      <c r="CJ10" s="163"/>
      <c r="CK10" s="163"/>
      <c r="CL10" s="163"/>
      <c r="CM10" s="163"/>
      <c r="CN10" s="163"/>
      <c r="CO10" s="163"/>
      <c r="CP10" s="163"/>
      <c r="CQ10" s="163"/>
      <c r="CR10" s="163"/>
      <c r="CS10" s="163"/>
      <c r="CT10" s="163"/>
      <c r="CU10" s="163"/>
      <c r="CV10" s="163"/>
      <c r="CW10" s="163"/>
      <c r="CX10" s="163"/>
      <c r="CY10" s="163"/>
      <c r="CZ10" s="163"/>
      <c r="DA10" s="163"/>
      <c r="DB10" s="163"/>
      <c r="DC10" s="163"/>
      <c r="DD10" s="163"/>
      <c r="DE10" s="163"/>
      <c r="DF10" s="163"/>
      <c r="DG10" s="163"/>
      <c r="DH10" s="163"/>
      <c r="DI10" s="163"/>
      <c r="DJ10" s="163"/>
      <c r="DK10" s="163"/>
      <c r="DL10" s="163"/>
      <c r="DM10" s="163"/>
      <c r="DN10" s="163"/>
      <c r="DO10" s="163"/>
      <c r="DP10" s="163"/>
      <c r="DQ10" s="163"/>
      <c r="DR10" s="163"/>
      <c r="DS10" s="163"/>
      <c r="DT10" s="163"/>
      <c r="DU10" s="163"/>
      <c r="DV10" s="163"/>
      <c r="DW10" s="163"/>
      <c r="DX10" s="163"/>
      <c r="DY10" s="163"/>
      <c r="DZ10" s="163"/>
      <c r="EA10" s="163"/>
      <c r="EB10" s="163"/>
      <c r="EC10" s="163"/>
      <c r="ED10" s="163"/>
      <c r="EE10" s="163"/>
      <c r="EF10" s="163"/>
      <c r="EG10" s="163"/>
      <c r="EH10" s="163"/>
      <c r="EI10" s="163"/>
      <c r="EJ10" s="163"/>
      <c r="EK10" s="163"/>
      <c r="EL10" s="163"/>
      <c r="EM10" s="163"/>
      <c r="EN10" s="163"/>
      <c r="EO10" s="163"/>
      <c r="EP10" s="163"/>
      <c r="EQ10" s="163"/>
      <c r="ER10" s="163"/>
      <c r="ES10" s="163"/>
      <c r="ET10" s="163"/>
      <c r="EU10" s="163"/>
      <c r="EV10" s="163"/>
      <c r="EW10" s="163"/>
      <c r="EX10" s="163"/>
      <c r="EY10" s="163"/>
      <c r="EZ10" s="163"/>
      <c r="FA10" s="163"/>
      <c r="FB10" s="163"/>
      <c r="FC10" s="163"/>
      <c r="FD10" s="163"/>
      <c r="FE10" s="163"/>
      <c r="FF10" s="163"/>
      <c r="FG10" s="163"/>
      <c r="FH10" s="163"/>
      <c r="FI10" s="163"/>
      <c r="FJ10" s="163"/>
      <c r="FK10" s="163"/>
      <c r="FL10" s="163"/>
      <c r="FM10" s="163"/>
      <c r="FN10" s="163"/>
      <c r="FO10" s="163"/>
      <c r="FP10" s="163"/>
      <c r="FQ10" s="163"/>
      <c r="FR10" s="163"/>
      <c r="FS10" s="163"/>
      <c r="FT10" s="163"/>
      <c r="FU10" s="163"/>
      <c r="FV10" s="163"/>
      <c r="FW10" s="163"/>
      <c r="FX10" s="163"/>
      <c r="FY10" s="163"/>
      <c r="FZ10" s="163"/>
      <c r="GA10" s="163"/>
      <c r="GB10" s="163"/>
      <c r="GC10" s="163"/>
      <c r="GD10" s="163"/>
      <c r="GE10" s="163"/>
      <c r="GF10" s="163"/>
      <c r="GG10" s="163"/>
      <c r="GH10" s="163"/>
      <c r="GI10" s="163"/>
      <c r="GJ10" s="163"/>
      <c r="GK10" s="163"/>
      <c r="GL10" s="163"/>
      <c r="GM10" s="163"/>
      <c r="GN10" s="163"/>
      <c r="GO10" s="163"/>
      <c r="GP10" s="163"/>
      <c r="GQ10" s="163"/>
      <c r="GR10" s="163"/>
      <c r="GS10" s="163"/>
      <c r="GT10" s="163"/>
      <c r="GU10" s="163"/>
      <c r="GV10" s="163"/>
      <c r="GW10" s="163"/>
      <c r="GX10" s="163"/>
      <c r="GY10" s="163"/>
      <c r="GZ10" s="163"/>
      <c r="HA10" s="163"/>
      <c r="HB10" s="163"/>
      <c r="HC10" s="163"/>
      <c r="HD10" s="163"/>
      <c r="HE10" s="163"/>
      <c r="HF10" s="163"/>
      <c r="HG10" s="163"/>
      <c r="HH10" s="163"/>
      <c r="HI10" s="163"/>
      <c r="HJ10" s="163"/>
      <c r="HK10" s="163"/>
      <c r="HL10" s="163"/>
      <c r="HM10" s="163"/>
      <c r="HN10" s="163"/>
      <c r="HO10" s="163"/>
      <c r="HP10" s="163"/>
      <c r="HQ10" s="163"/>
      <c r="HR10" s="163"/>
      <c r="HS10" s="163"/>
      <c r="HT10" s="163"/>
      <c r="HU10" s="163"/>
      <c r="HV10" s="163"/>
      <c r="HW10" s="163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</row>
    <row r="11" spans="1:251" ht="15.75" x14ac:dyDescent="0.2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218" t="s">
        <v>162</v>
      </c>
      <c r="L11" s="219"/>
      <c r="M11" s="219"/>
      <c r="N11" s="219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163"/>
      <c r="CC11" s="163"/>
      <c r="CD11" s="163"/>
      <c r="CE11" s="163"/>
      <c r="CF11" s="163"/>
      <c r="CG11" s="163"/>
      <c r="CH11" s="163"/>
      <c r="CI11" s="163"/>
      <c r="CJ11" s="163"/>
      <c r="CK11" s="163"/>
      <c r="CL11" s="163"/>
      <c r="CM11" s="163"/>
      <c r="CN11" s="163"/>
      <c r="CO11" s="163"/>
      <c r="CP11" s="163"/>
      <c r="CQ11" s="163"/>
      <c r="CR11" s="163"/>
      <c r="CS11" s="163"/>
      <c r="CT11" s="163"/>
      <c r="CU11" s="163"/>
      <c r="CV11" s="163"/>
      <c r="CW11" s="163"/>
      <c r="CX11" s="163"/>
      <c r="CY11" s="163"/>
      <c r="CZ11" s="163"/>
      <c r="DA11" s="163"/>
      <c r="DB11" s="163"/>
      <c r="DC11" s="163"/>
      <c r="DD11" s="163"/>
      <c r="DE11" s="163"/>
      <c r="DF11" s="163"/>
      <c r="DG11" s="163"/>
      <c r="DH11" s="163"/>
      <c r="DI11" s="163"/>
      <c r="DJ11" s="163"/>
      <c r="DK11" s="163"/>
      <c r="DL11" s="163"/>
      <c r="DM11" s="163"/>
      <c r="DN11" s="163"/>
      <c r="DO11" s="163"/>
      <c r="DP11" s="163"/>
      <c r="DQ11" s="163"/>
      <c r="DR11" s="163"/>
      <c r="DS11" s="163"/>
      <c r="DT11" s="163"/>
      <c r="DU11" s="163"/>
      <c r="DV11" s="163"/>
      <c r="DW11" s="163"/>
      <c r="DX11" s="163"/>
      <c r="DY11" s="163"/>
      <c r="DZ11" s="163"/>
      <c r="EA11" s="163"/>
      <c r="EB11" s="163"/>
      <c r="EC11" s="163"/>
      <c r="ED11" s="163"/>
      <c r="EE11" s="163"/>
      <c r="EF11" s="163"/>
      <c r="EG11" s="163"/>
      <c r="EH11" s="163"/>
      <c r="EI11" s="163"/>
      <c r="EJ11" s="163"/>
      <c r="EK11" s="163"/>
      <c r="EL11" s="163"/>
      <c r="EM11" s="163"/>
      <c r="EN11" s="163"/>
      <c r="EO11" s="163"/>
      <c r="EP11" s="163"/>
      <c r="EQ11" s="163"/>
      <c r="ER11" s="163"/>
      <c r="ES11" s="163"/>
      <c r="ET11" s="163"/>
      <c r="EU11" s="163"/>
      <c r="EV11" s="163"/>
      <c r="EW11" s="163"/>
      <c r="EX11" s="163"/>
      <c r="EY11" s="163"/>
      <c r="EZ11" s="163"/>
      <c r="FA11" s="163"/>
      <c r="FB11" s="163"/>
      <c r="FC11" s="163"/>
      <c r="FD11" s="163"/>
      <c r="FE11" s="163"/>
      <c r="FF11" s="163"/>
      <c r="FG11" s="163"/>
      <c r="FH11" s="163"/>
      <c r="FI11" s="163"/>
      <c r="FJ11" s="163"/>
      <c r="FK11" s="163"/>
      <c r="FL11" s="163"/>
      <c r="FM11" s="163"/>
      <c r="FN11" s="163"/>
      <c r="FO11" s="163"/>
      <c r="FP11" s="163"/>
      <c r="FQ11" s="163"/>
      <c r="FR11" s="163"/>
      <c r="FS11" s="163"/>
      <c r="FT11" s="163"/>
      <c r="FU11" s="163"/>
      <c r="FV11" s="163"/>
      <c r="FW11" s="163"/>
      <c r="FX11" s="163"/>
      <c r="FY11" s="163"/>
      <c r="FZ11" s="163"/>
      <c r="GA11" s="163"/>
      <c r="GB11" s="163"/>
      <c r="GC11" s="163"/>
      <c r="GD11" s="163"/>
      <c r="GE11" s="163"/>
      <c r="GF11" s="163"/>
      <c r="GG11" s="163"/>
      <c r="GH11" s="163"/>
      <c r="GI11" s="163"/>
      <c r="GJ11" s="163"/>
      <c r="GK11" s="163"/>
      <c r="GL11" s="163"/>
      <c r="GM11" s="163"/>
      <c r="GN11" s="163"/>
      <c r="GO11" s="163"/>
      <c r="GP11" s="163"/>
      <c r="GQ11" s="163"/>
      <c r="GR11" s="163"/>
      <c r="GS11" s="163"/>
      <c r="GT11" s="163"/>
      <c r="GU11" s="163"/>
      <c r="GV11" s="163"/>
      <c r="GW11" s="163"/>
      <c r="GX11" s="163"/>
      <c r="GY11" s="163"/>
      <c r="GZ11" s="163"/>
      <c r="HA11" s="163"/>
      <c r="HB11" s="163"/>
      <c r="HC11" s="163"/>
      <c r="HD11" s="163"/>
      <c r="HE11" s="163"/>
      <c r="HF11" s="163"/>
      <c r="HG11" s="163"/>
      <c r="HH11" s="163"/>
      <c r="HI11" s="163"/>
      <c r="HJ11" s="163"/>
      <c r="HK11" s="163"/>
      <c r="HL11" s="163"/>
      <c r="HM11" s="163"/>
      <c r="HN11" s="163"/>
      <c r="HO11" s="163"/>
      <c r="HP11" s="163"/>
      <c r="HQ11" s="163"/>
      <c r="HR11" s="163"/>
      <c r="HS11" s="163"/>
      <c r="HT11" s="163"/>
      <c r="HU11" s="163"/>
      <c r="HV11" s="163"/>
      <c r="HW11" s="163"/>
    </row>
    <row r="12" spans="1:251" ht="12.75" customHeight="1" x14ac:dyDescent="0.2">
      <c r="A12" s="220"/>
      <c r="B12" s="220"/>
      <c r="C12" s="220"/>
      <c r="D12" s="220"/>
      <c r="E12" s="220"/>
      <c r="F12" s="220"/>
      <c r="G12" s="4"/>
      <c r="H12" s="4"/>
      <c r="I12" s="5"/>
      <c r="J12" s="5"/>
      <c r="K12" s="5"/>
      <c r="L12" s="221" t="s">
        <v>0</v>
      </c>
      <c r="M12" s="221"/>
      <c r="N12" s="222"/>
    </row>
    <row r="13" spans="1:251" ht="16.5" customHeight="1" x14ac:dyDescent="0.2">
      <c r="A13" s="223" t="s">
        <v>150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5"/>
    </row>
    <row r="14" spans="1:251" ht="18.75" customHeight="1" x14ac:dyDescent="0.2">
      <c r="A14" s="226" t="s">
        <v>1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8"/>
    </row>
    <row r="15" spans="1:251" ht="29.25" customHeight="1" x14ac:dyDescent="0.2">
      <c r="A15" s="231" t="s">
        <v>2</v>
      </c>
      <c r="B15" s="231" t="s">
        <v>3</v>
      </c>
      <c r="C15" s="231" t="s">
        <v>4</v>
      </c>
      <c r="D15" s="232" t="s">
        <v>5</v>
      </c>
      <c r="E15" s="229" t="s">
        <v>6</v>
      </c>
      <c r="F15" s="229" t="s">
        <v>7</v>
      </c>
      <c r="G15" s="229" t="s">
        <v>121</v>
      </c>
      <c r="H15" s="229" t="s">
        <v>122</v>
      </c>
      <c r="I15" s="229" t="s">
        <v>123</v>
      </c>
      <c r="J15" s="229" t="s">
        <v>124</v>
      </c>
      <c r="K15" s="230" t="s">
        <v>8</v>
      </c>
      <c r="L15" s="230"/>
      <c r="M15" s="230"/>
      <c r="N15" s="230"/>
    </row>
    <row r="16" spans="1:251" ht="12.95" customHeight="1" x14ac:dyDescent="0.2">
      <c r="A16" s="231"/>
      <c r="B16" s="231"/>
      <c r="C16" s="231"/>
      <c r="D16" s="232"/>
      <c r="E16" s="229"/>
      <c r="F16" s="229"/>
      <c r="G16" s="229"/>
      <c r="H16" s="229"/>
      <c r="I16" s="229"/>
      <c r="J16" s="229"/>
      <c r="K16" s="229" t="s">
        <v>9</v>
      </c>
      <c r="L16" s="230" t="s">
        <v>10</v>
      </c>
      <c r="M16" s="230"/>
      <c r="N16" s="230"/>
    </row>
    <row r="17" spans="1:14" ht="108.75" customHeight="1" x14ac:dyDescent="0.2">
      <c r="A17" s="231"/>
      <c r="B17" s="231"/>
      <c r="C17" s="231"/>
      <c r="D17" s="232"/>
      <c r="E17" s="229"/>
      <c r="F17" s="229"/>
      <c r="G17" s="229"/>
      <c r="H17" s="229"/>
      <c r="I17" s="229"/>
      <c r="J17" s="229"/>
      <c r="K17" s="229"/>
      <c r="L17" s="55" t="s">
        <v>11</v>
      </c>
      <c r="M17" s="55" t="s">
        <v>12</v>
      </c>
      <c r="N17" s="55" t="s">
        <v>13</v>
      </c>
    </row>
    <row r="18" spans="1:14" ht="15.6" customHeight="1" x14ac:dyDescent="0.2">
      <c r="A18" s="214" t="s">
        <v>160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</row>
    <row r="19" spans="1:14" ht="15.6" customHeight="1" x14ac:dyDescent="0.2">
      <c r="A19" s="215" t="s">
        <v>14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</row>
    <row r="20" spans="1:14" ht="24" customHeight="1" x14ac:dyDescent="0.2">
      <c r="A20" s="56" t="s">
        <v>15</v>
      </c>
      <c r="B20" s="216" t="s">
        <v>16</v>
      </c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</row>
    <row r="21" spans="1:14" ht="17.25" customHeight="1" x14ac:dyDescent="0.2">
      <c r="A21" s="57" t="s">
        <v>15</v>
      </c>
      <c r="B21" s="58" t="s">
        <v>17</v>
      </c>
      <c r="C21" s="233" t="s">
        <v>151</v>
      </c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</row>
    <row r="22" spans="1:14" ht="22.5" customHeight="1" x14ac:dyDescent="0.2">
      <c r="A22" s="234" t="s">
        <v>15</v>
      </c>
      <c r="B22" s="235" t="s">
        <v>17</v>
      </c>
      <c r="C22" s="236" t="s">
        <v>15</v>
      </c>
      <c r="D22" s="237" t="s">
        <v>18</v>
      </c>
      <c r="E22" s="238" t="s">
        <v>19</v>
      </c>
      <c r="F22" s="59" t="s">
        <v>20</v>
      </c>
      <c r="G22" s="60">
        <v>28.5</v>
      </c>
      <c r="H22" s="61">
        <v>33.5</v>
      </c>
      <c r="I22" s="62">
        <v>35.1</v>
      </c>
      <c r="J22" s="62">
        <v>37.6</v>
      </c>
      <c r="K22" s="239" t="s">
        <v>21</v>
      </c>
      <c r="L22" s="242">
        <v>6</v>
      </c>
      <c r="M22" s="242">
        <v>6</v>
      </c>
      <c r="N22" s="242">
        <v>6</v>
      </c>
    </row>
    <row r="23" spans="1:14" ht="21" customHeight="1" x14ac:dyDescent="0.2">
      <c r="A23" s="234"/>
      <c r="B23" s="235"/>
      <c r="C23" s="236"/>
      <c r="D23" s="237"/>
      <c r="E23" s="238"/>
      <c r="F23" s="65" t="s">
        <v>22</v>
      </c>
      <c r="G23" s="60">
        <v>6.6</v>
      </c>
      <c r="H23" s="61">
        <v>10</v>
      </c>
      <c r="I23" s="62"/>
      <c r="J23" s="62"/>
      <c r="K23" s="239"/>
      <c r="L23" s="242"/>
      <c r="M23" s="242"/>
      <c r="N23" s="242"/>
    </row>
    <row r="24" spans="1:14" ht="20.25" customHeight="1" x14ac:dyDescent="0.2">
      <c r="A24" s="234"/>
      <c r="B24" s="235"/>
      <c r="C24" s="236"/>
      <c r="D24" s="237"/>
      <c r="E24" s="238"/>
      <c r="F24" s="59" t="s">
        <v>23</v>
      </c>
      <c r="G24" s="60">
        <v>3</v>
      </c>
      <c r="H24" s="61">
        <v>3</v>
      </c>
      <c r="I24" s="62">
        <v>3</v>
      </c>
      <c r="J24" s="62">
        <v>3</v>
      </c>
      <c r="K24" s="239"/>
      <c r="L24" s="242"/>
      <c r="M24" s="242"/>
      <c r="N24" s="242"/>
    </row>
    <row r="25" spans="1:14" ht="16.5" customHeight="1" x14ac:dyDescent="0.2">
      <c r="A25" s="234" t="s">
        <v>19</v>
      </c>
      <c r="B25" s="235"/>
      <c r="C25" s="236"/>
      <c r="D25" s="237"/>
      <c r="E25" s="238"/>
      <c r="F25" s="66" t="s">
        <v>24</v>
      </c>
      <c r="G25" s="67">
        <f>SUM(G22:G24)</f>
        <v>38.1</v>
      </c>
      <c r="H25" s="67">
        <f>SUM(H22:H24)</f>
        <v>46.5</v>
      </c>
      <c r="I25" s="67">
        <f>SUM(I22:I24)</f>
        <v>38.1</v>
      </c>
      <c r="J25" s="67">
        <f>SUM(J22:J24)</f>
        <v>40.6</v>
      </c>
      <c r="K25" s="243"/>
      <c r="L25" s="243"/>
      <c r="M25" s="243"/>
      <c r="N25" s="243"/>
    </row>
    <row r="26" spans="1:14" ht="26.25" customHeight="1" x14ac:dyDescent="0.2">
      <c r="A26" s="234" t="s">
        <v>15</v>
      </c>
      <c r="B26" s="235" t="s">
        <v>17</v>
      </c>
      <c r="C26" s="236" t="s">
        <v>17</v>
      </c>
      <c r="D26" s="244" t="s">
        <v>25</v>
      </c>
      <c r="E26" s="245" t="s">
        <v>26</v>
      </c>
      <c r="F26" s="246" t="s">
        <v>20</v>
      </c>
      <c r="G26" s="247">
        <v>16.399999999999999</v>
      </c>
      <c r="H26" s="248">
        <v>26.5</v>
      </c>
      <c r="I26" s="249">
        <v>27.8</v>
      </c>
      <c r="J26" s="249">
        <v>29.7</v>
      </c>
      <c r="K26" s="70" t="s">
        <v>127</v>
      </c>
      <c r="L26" s="71">
        <v>5</v>
      </c>
      <c r="M26" s="71">
        <v>5</v>
      </c>
      <c r="N26" s="71">
        <v>5</v>
      </c>
    </row>
    <row r="27" spans="1:14" ht="27.75" customHeight="1" x14ac:dyDescent="0.2">
      <c r="A27" s="234"/>
      <c r="B27" s="235"/>
      <c r="C27" s="236"/>
      <c r="D27" s="244"/>
      <c r="E27" s="245"/>
      <c r="F27" s="246"/>
      <c r="G27" s="247"/>
      <c r="H27" s="248"/>
      <c r="I27" s="249"/>
      <c r="J27" s="249"/>
      <c r="K27" s="70" t="s">
        <v>128</v>
      </c>
      <c r="L27" s="71">
        <v>6</v>
      </c>
      <c r="M27" s="71">
        <v>6</v>
      </c>
      <c r="N27" s="71">
        <v>6</v>
      </c>
    </row>
    <row r="28" spans="1:14" ht="15.75" x14ac:dyDescent="0.2">
      <c r="A28" s="234"/>
      <c r="B28" s="235"/>
      <c r="C28" s="236"/>
      <c r="D28" s="244"/>
      <c r="E28" s="245"/>
      <c r="F28" s="246"/>
      <c r="G28" s="247"/>
      <c r="H28" s="248"/>
      <c r="I28" s="249"/>
      <c r="J28" s="249"/>
      <c r="K28" s="70" t="s">
        <v>32</v>
      </c>
      <c r="L28" s="71">
        <v>520</v>
      </c>
      <c r="M28" s="71">
        <v>520</v>
      </c>
      <c r="N28" s="71">
        <v>520</v>
      </c>
    </row>
    <row r="29" spans="1:14" ht="21.75" customHeight="1" x14ac:dyDescent="0.2">
      <c r="A29" s="234"/>
      <c r="B29" s="235"/>
      <c r="C29" s="236"/>
      <c r="D29" s="244"/>
      <c r="E29" s="245"/>
      <c r="F29" s="66" t="s">
        <v>24</v>
      </c>
      <c r="G29" s="67">
        <f>G26</f>
        <v>16.399999999999999</v>
      </c>
      <c r="H29" s="67">
        <f>H26</f>
        <v>26.5</v>
      </c>
      <c r="I29" s="67">
        <f>I26</f>
        <v>27.8</v>
      </c>
      <c r="J29" s="67">
        <f>J26</f>
        <v>29.7</v>
      </c>
      <c r="K29" s="243"/>
      <c r="L29" s="243"/>
      <c r="M29" s="243"/>
      <c r="N29" s="243"/>
    </row>
    <row r="30" spans="1:14" ht="15.75" customHeight="1" x14ac:dyDescent="0.2">
      <c r="A30" s="57" t="s">
        <v>15</v>
      </c>
      <c r="B30" s="58" t="s">
        <v>17</v>
      </c>
      <c r="C30" s="240" t="s">
        <v>27</v>
      </c>
      <c r="D30" s="240"/>
      <c r="E30" s="240"/>
      <c r="F30" s="240"/>
      <c r="G30" s="73">
        <f>SUM(G25+G29)</f>
        <v>54.5</v>
      </c>
      <c r="H30" s="73">
        <f>SUM(H25+H29)</f>
        <v>73</v>
      </c>
      <c r="I30" s="73">
        <f>SUM(I25+I29)</f>
        <v>65.900000000000006</v>
      </c>
      <c r="J30" s="73">
        <f>SUM(J25+J29)</f>
        <v>70.3</v>
      </c>
      <c r="K30" s="241"/>
      <c r="L30" s="241"/>
      <c r="M30" s="241"/>
      <c r="N30" s="241"/>
    </row>
    <row r="31" spans="1:14" ht="15.75" customHeight="1" x14ac:dyDescent="0.2">
      <c r="A31" s="57" t="s">
        <v>15</v>
      </c>
      <c r="B31" s="74" t="s">
        <v>28</v>
      </c>
      <c r="C31" s="250" t="s">
        <v>29</v>
      </c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</row>
    <row r="32" spans="1:14" ht="27" customHeight="1" x14ac:dyDescent="0.2">
      <c r="A32" s="234" t="s">
        <v>15</v>
      </c>
      <c r="B32" s="251" t="s">
        <v>28</v>
      </c>
      <c r="C32" s="236" t="s">
        <v>15</v>
      </c>
      <c r="D32" s="252" t="s">
        <v>30</v>
      </c>
      <c r="E32" s="253" t="s">
        <v>31</v>
      </c>
      <c r="F32" s="254" t="s">
        <v>20</v>
      </c>
      <c r="G32" s="255">
        <v>43.4</v>
      </c>
      <c r="H32" s="256">
        <v>53.3</v>
      </c>
      <c r="I32" s="257">
        <v>55.9</v>
      </c>
      <c r="J32" s="257">
        <v>59.8</v>
      </c>
      <c r="K32" s="75" t="s">
        <v>32</v>
      </c>
      <c r="L32" s="76" t="s">
        <v>33</v>
      </c>
      <c r="M32" s="76" t="s">
        <v>33</v>
      </c>
      <c r="N32" s="76" t="s">
        <v>33</v>
      </c>
    </row>
    <row r="33" spans="1:25" ht="15.75" x14ac:dyDescent="0.2">
      <c r="A33" s="234"/>
      <c r="B33" s="251"/>
      <c r="C33" s="236"/>
      <c r="D33" s="252"/>
      <c r="E33" s="253"/>
      <c r="F33" s="254"/>
      <c r="G33" s="255"/>
      <c r="H33" s="256"/>
      <c r="I33" s="257"/>
      <c r="J33" s="257"/>
      <c r="K33" s="75" t="s">
        <v>34</v>
      </c>
      <c r="L33" s="76" t="s">
        <v>35</v>
      </c>
      <c r="M33" s="76" t="s">
        <v>36</v>
      </c>
      <c r="N33" s="76" t="s">
        <v>36</v>
      </c>
    </row>
    <row r="34" spans="1:25" ht="36.75" customHeight="1" x14ac:dyDescent="0.2">
      <c r="A34" s="234"/>
      <c r="B34" s="251"/>
      <c r="C34" s="236"/>
      <c r="D34" s="252"/>
      <c r="E34" s="253"/>
      <c r="F34" s="254"/>
      <c r="G34" s="255"/>
      <c r="H34" s="256"/>
      <c r="I34" s="257"/>
      <c r="J34" s="257"/>
      <c r="K34" s="75" t="s">
        <v>37</v>
      </c>
      <c r="L34" s="76" t="s">
        <v>38</v>
      </c>
      <c r="M34" s="76" t="s">
        <v>38</v>
      </c>
      <c r="N34" s="76" t="s">
        <v>38</v>
      </c>
    </row>
    <row r="35" spans="1:25" ht="15.75" x14ac:dyDescent="0.2">
      <c r="A35" s="234"/>
      <c r="B35" s="251"/>
      <c r="C35" s="236"/>
      <c r="D35" s="252"/>
      <c r="E35" s="253"/>
      <c r="F35" s="66" t="s">
        <v>24</v>
      </c>
      <c r="G35" s="67">
        <f>G32</f>
        <v>43.4</v>
      </c>
      <c r="H35" s="67">
        <f>H32</f>
        <v>53.3</v>
      </c>
      <c r="I35" s="67">
        <f>I32</f>
        <v>55.9</v>
      </c>
      <c r="J35" s="67">
        <f>J32</f>
        <v>59.8</v>
      </c>
      <c r="K35" s="261"/>
      <c r="L35" s="261"/>
      <c r="M35" s="261"/>
      <c r="N35" s="261"/>
      <c r="P35" s="6"/>
      <c r="Q35" s="6"/>
      <c r="R35" s="6"/>
      <c r="S35" s="6"/>
      <c r="T35" s="6"/>
      <c r="U35" s="6"/>
      <c r="V35" s="6"/>
    </row>
    <row r="36" spans="1:25" s="10" customFormat="1" ht="19.7" hidden="1" customHeight="1" x14ac:dyDescent="0.2">
      <c r="A36" s="262"/>
      <c r="B36" s="263"/>
      <c r="C36" s="264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"/>
      <c r="P36" s="8"/>
      <c r="Q36" s="8"/>
      <c r="R36" s="265"/>
      <c r="S36" s="272"/>
      <c r="T36" s="258"/>
      <c r="U36" s="258"/>
      <c r="V36" s="9"/>
      <c r="W36" s="7"/>
    </row>
    <row r="37" spans="1:25" s="10" customFormat="1" ht="22.15" hidden="1" customHeight="1" x14ac:dyDescent="0.2">
      <c r="A37" s="262"/>
      <c r="B37" s="263"/>
      <c r="C37" s="264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"/>
      <c r="P37" s="8"/>
      <c r="Q37" s="8"/>
      <c r="R37" s="265"/>
      <c r="S37" s="272"/>
      <c r="T37" s="258"/>
      <c r="U37" s="258"/>
      <c r="V37" s="9"/>
      <c r="W37" s="7"/>
    </row>
    <row r="38" spans="1:25" s="10" customFormat="1" ht="15.75" hidden="1" customHeight="1" x14ac:dyDescent="0.2">
      <c r="A38" s="262"/>
      <c r="B38" s="263"/>
      <c r="C38" s="264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"/>
      <c r="P38" s="7"/>
      <c r="Q38" s="7"/>
      <c r="R38" s="7"/>
      <c r="S38" s="7"/>
      <c r="T38" s="7"/>
      <c r="U38" s="7"/>
      <c r="V38" s="7"/>
      <c r="W38" s="7"/>
    </row>
    <row r="39" spans="1:25" ht="15.75" customHeight="1" x14ac:dyDescent="0.2">
      <c r="A39" s="57" t="s">
        <v>15</v>
      </c>
      <c r="B39" s="74" t="s">
        <v>28</v>
      </c>
      <c r="C39" s="240" t="s">
        <v>27</v>
      </c>
      <c r="D39" s="240"/>
      <c r="E39" s="240"/>
      <c r="F39" s="240"/>
      <c r="G39" s="73">
        <f>SUM(G35+G38+G128)</f>
        <v>43.4</v>
      </c>
      <c r="H39" s="73">
        <f>SUM(H35+H38+H128)</f>
        <v>53.3</v>
      </c>
      <c r="I39" s="73">
        <f>SUM(I35+I38+I128)</f>
        <v>55.9</v>
      </c>
      <c r="J39" s="73">
        <f>SUM(J35+J38+J128)</f>
        <v>59.8</v>
      </c>
      <c r="K39" s="241"/>
      <c r="L39" s="241"/>
      <c r="M39" s="241"/>
      <c r="N39" s="241"/>
    </row>
    <row r="40" spans="1:25" ht="15.75" x14ac:dyDescent="0.2">
      <c r="A40" s="57" t="s">
        <v>15</v>
      </c>
      <c r="B40" s="259" t="s">
        <v>39</v>
      </c>
      <c r="C40" s="259"/>
      <c r="D40" s="259"/>
      <c r="E40" s="259"/>
      <c r="F40" s="259"/>
      <c r="G40" s="78">
        <f>G30+G39</f>
        <v>97.9</v>
      </c>
      <c r="H40" s="78">
        <f>H30+H39</f>
        <v>126.3</v>
      </c>
      <c r="I40" s="78">
        <f>I30+I39</f>
        <v>121.80000000000001</v>
      </c>
      <c r="J40" s="78">
        <f>J30+J39</f>
        <v>130.1</v>
      </c>
      <c r="K40" s="260"/>
      <c r="L40" s="260"/>
      <c r="M40" s="260"/>
      <c r="N40" s="260"/>
    </row>
    <row r="41" spans="1:25" ht="21" customHeight="1" x14ac:dyDescent="0.2">
      <c r="A41" s="79" t="s">
        <v>17</v>
      </c>
      <c r="B41" s="216" t="s">
        <v>40</v>
      </c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</row>
    <row r="42" spans="1:25" s="15" customFormat="1" ht="15.75" customHeight="1" x14ac:dyDescent="0.2">
      <c r="A42" s="80" t="s">
        <v>17</v>
      </c>
      <c r="B42" s="81" t="s">
        <v>15</v>
      </c>
      <c r="C42" s="266" t="s">
        <v>41</v>
      </c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12"/>
      <c r="P42" s="13"/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41.25" customHeight="1" x14ac:dyDescent="0.2">
      <c r="A43" s="267" t="s">
        <v>17</v>
      </c>
      <c r="B43" s="268" t="s">
        <v>15</v>
      </c>
      <c r="C43" s="269" t="s">
        <v>15</v>
      </c>
      <c r="D43" s="270" t="s">
        <v>42</v>
      </c>
      <c r="E43" s="271" t="s">
        <v>43</v>
      </c>
      <c r="F43" s="82" t="s">
        <v>20</v>
      </c>
      <c r="G43" s="83">
        <v>67</v>
      </c>
      <c r="H43" s="84"/>
      <c r="I43" s="85"/>
      <c r="J43" s="85"/>
      <c r="K43" s="86" t="s">
        <v>129</v>
      </c>
      <c r="L43" s="273"/>
      <c r="M43" s="273"/>
      <c r="N43" s="273"/>
    </row>
    <row r="44" spans="1:25" ht="46.5" customHeight="1" x14ac:dyDescent="0.2">
      <c r="A44" s="267"/>
      <c r="B44" s="268"/>
      <c r="C44" s="269"/>
      <c r="D44" s="270"/>
      <c r="E44" s="271"/>
      <c r="F44" s="87" t="s">
        <v>22</v>
      </c>
      <c r="G44" s="88">
        <v>17.899999999999999</v>
      </c>
      <c r="H44" s="84"/>
      <c r="I44" s="85"/>
      <c r="J44" s="85"/>
      <c r="K44" s="89" t="s">
        <v>130</v>
      </c>
      <c r="L44" s="276"/>
      <c r="M44" s="276"/>
      <c r="N44" s="276"/>
    </row>
    <row r="45" spans="1:25" ht="28.5" customHeight="1" x14ac:dyDescent="0.2">
      <c r="A45" s="267"/>
      <c r="B45" s="268"/>
      <c r="C45" s="269"/>
      <c r="D45" s="270"/>
      <c r="E45" s="271"/>
      <c r="F45" s="90" t="s">
        <v>125</v>
      </c>
      <c r="G45" s="91">
        <v>5</v>
      </c>
      <c r="H45" s="84"/>
      <c r="I45" s="85"/>
      <c r="J45" s="85"/>
      <c r="K45" s="275" t="s">
        <v>131</v>
      </c>
      <c r="L45" s="276"/>
      <c r="M45" s="276"/>
      <c r="N45" s="276"/>
    </row>
    <row r="46" spans="1:25" ht="29.25" customHeight="1" x14ac:dyDescent="0.2">
      <c r="A46" s="267"/>
      <c r="B46" s="268"/>
      <c r="C46" s="269"/>
      <c r="D46" s="270"/>
      <c r="E46" s="271"/>
      <c r="F46" s="82" t="s">
        <v>23</v>
      </c>
      <c r="G46" s="92"/>
      <c r="H46" s="84"/>
      <c r="I46" s="77"/>
      <c r="J46" s="85"/>
      <c r="K46" s="275"/>
      <c r="L46" s="276"/>
      <c r="M46" s="276"/>
      <c r="N46" s="276"/>
    </row>
    <row r="47" spans="1:25" s="15" customFormat="1" ht="20.25" customHeight="1" x14ac:dyDescent="0.2">
      <c r="A47" s="267"/>
      <c r="B47" s="268"/>
      <c r="C47" s="269"/>
      <c r="D47" s="270"/>
      <c r="E47" s="271"/>
      <c r="F47" s="93" t="s">
        <v>24</v>
      </c>
      <c r="G47" s="94">
        <f>SUM(G43:G46)</f>
        <v>89.9</v>
      </c>
      <c r="H47" s="94">
        <f>SUM(H43:H46)</f>
        <v>0</v>
      </c>
      <c r="I47" s="94">
        <f>SUM(I43:I46)</f>
        <v>0</v>
      </c>
      <c r="J47" s="94">
        <f>SUM(J43:J46)</f>
        <v>0</v>
      </c>
      <c r="K47" s="274"/>
      <c r="L47" s="274"/>
      <c r="M47" s="274"/>
      <c r="N47" s="274"/>
      <c r="O47" s="12"/>
      <c r="P47" s="13"/>
      <c r="Q47" s="14"/>
      <c r="R47" s="14"/>
      <c r="S47" s="14"/>
      <c r="T47" s="14"/>
      <c r="U47" s="14"/>
      <c r="V47" s="14"/>
      <c r="W47" s="14"/>
      <c r="X47" s="14"/>
      <c r="Y47" s="14"/>
    </row>
    <row r="48" spans="1:25" ht="21.75" customHeight="1" x14ac:dyDescent="0.2">
      <c r="A48" s="57" t="s">
        <v>17</v>
      </c>
      <c r="B48" s="58" t="s">
        <v>15</v>
      </c>
      <c r="C48" s="240" t="s">
        <v>27</v>
      </c>
      <c r="D48" s="240"/>
      <c r="E48" s="240"/>
      <c r="F48" s="240"/>
      <c r="G48" s="73">
        <f>SUM(G47)</f>
        <v>89.9</v>
      </c>
      <c r="H48" s="73">
        <f>SUM(H47)</f>
        <v>0</v>
      </c>
      <c r="I48" s="73">
        <f>SUM(I47)</f>
        <v>0</v>
      </c>
      <c r="J48" s="73">
        <f>SUM(J47)</f>
        <v>0</v>
      </c>
      <c r="K48" s="289"/>
      <c r="L48" s="289"/>
      <c r="M48" s="289"/>
      <c r="N48" s="289"/>
    </row>
    <row r="49" spans="1:252" ht="15.75" customHeight="1" x14ac:dyDescent="0.2">
      <c r="A49" s="57" t="s">
        <v>17</v>
      </c>
      <c r="B49" s="58" t="s">
        <v>17</v>
      </c>
      <c r="C49" s="250" t="s">
        <v>44</v>
      </c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</row>
    <row r="50" spans="1:252" s="15" customFormat="1" ht="45.75" customHeight="1" x14ac:dyDescent="0.2">
      <c r="A50" s="280" t="s">
        <v>17</v>
      </c>
      <c r="B50" s="283" t="s">
        <v>17</v>
      </c>
      <c r="C50" s="286" t="s">
        <v>19</v>
      </c>
      <c r="D50" s="278" t="s">
        <v>45</v>
      </c>
      <c r="E50" s="277">
        <v>145398346</v>
      </c>
      <c r="F50" s="82" t="s">
        <v>20</v>
      </c>
      <c r="G50" s="95">
        <v>7.4</v>
      </c>
      <c r="H50" s="96"/>
      <c r="I50" s="97"/>
      <c r="J50" s="97"/>
      <c r="K50" s="279" t="s">
        <v>126</v>
      </c>
      <c r="L50" s="290"/>
      <c r="M50" s="290"/>
      <c r="N50" s="290"/>
      <c r="O50" s="16"/>
      <c r="P50" s="13"/>
      <c r="Q50" s="14"/>
      <c r="R50" s="14"/>
      <c r="S50" s="14"/>
      <c r="T50" s="14"/>
      <c r="U50" s="14"/>
      <c r="V50" s="14"/>
      <c r="W50" s="14"/>
      <c r="X50" s="14"/>
      <c r="Y50" s="14"/>
    </row>
    <row r="51" spans="1:252" s="15" customFormat="1" ht="31.5" customHeight="1" x14ac:dyDescent="0.2">
      <c r="A51" s="281"/>
      <c r="B51" s="284"/>
      <c r="C51" s="287"/>
      <c r="D51" s="278"/>
      <c r="E51" s="277"/>
      <c r="F51" s="82" t="s">
        <v>46</v>
      </c>
      <c r="G51" s="98">
        <v>61</v>
      </c>
      <c r="H51" s="96"/>
      <c r="I51" s="99"/>
      <c r="J51" s="100"/>
      <c r="K51" s="279"/>
      <c r="L51" s="290"/>
      <c r="M51" s="290"/>
      <c r="N51" s="290"/>
      <c r="O51" s="17"/>
      <c r="P51" s="13"/>
      <c r="Q51" s="14"/>
      <c r="R51" s="14"/>
      <c r="S51" s="14"/>
      <c r="T51" s="14"/>
      <c r="U51" s="14"/>
      <c r="V51" s="14"/>
      <c r="W51" s="14"/>
      <c r="X51" s="14"/>
      <c r="Y51" s="14"/>
    </row>
    <row r="52" spans="1:252" s="15" customFormat="1" ht="23.25" customHeight="1" x14ac:dyDescent="0.2">
      <c r="A52" s="282"/>
      <c r="B52" s="285"/>
      <c r="C52" s="288"/>
      <c r="D52" s="278"/>
      <c r="E52" s="277"/>
      <c r="F52" s="93" t="s">
        <v>24</v>
      </c>
      <c r="G52" s="94">
        <f>SUM(G50:G51)</f>
        <v>68.400000000000006</v>
      </c>
      <c r="H52" s="94">
        <f>SUM(H50:H51)</f>
        <v>0</v>
      </c>
      <c r="I52" s="94">
        <f>SUM(I50:I51)</f>
        <v>0</v>
      </c>
      <c r="J52" s="94">
        <f>SUM(J50:J51)</f>
        <v>0</v>
      </c>
      <c r="K52" s="274"/>
      <c r="L52" s="274"/>
      <c r="M52" s="274"/>
      <c r="N52" s="274"/>
      <c r="O52" s="17"/>
      <c r="P52" s="13"/>
      <c r="Q52" s="18"/>
      <c r="R52" s="18"/>
      <c r="S52" s="18"/>
      <c r="T52" s="18"/>
      <c r="U52" s="18"/>
      <c r="V52" s="14"/>
      <c r="W52" s="14"/>
      <c r="X52" s="14"/>
      <c r="Y52" s="14"/>
    </row>
    <row r="53" spans="1:252" s="15" customFormat="1" ht="30.75" customHeight="1" x14ac:dyDescent="0.25">
      <c r="A53" s="267" t="s">
        <v>17</v>
      </c>
      <c r="B53" s="268" t="s">
        <v>17</v>
      </c>
      <c r="C53" s="305" t="s">
        <v>28</v>
      </c>
      <c r="D53" s="278" t="s">
        <v>148</v>
      </c>
      <c r="E53" s="306" t="s">
        <v>47</v>
      </c>
      <c r="F53" s="82" t="s">
        <v>20</v>
      </c>
      <c r="G53" s="98">
        <v>33.299999999999997</v>
      </c>
      <c r="H53" s="101"/>
      <c r="I53" s="99"/>
      <c r="J53" s="97"/>
      <c r="K53" s="102" t="s">
        <v>48</v>
      </c>
      <c r="L53" s="304"/>
      <c r="M53" s="304"/>
      <c r="N53" s="304"/>
      <c r="O53" s="19"/>
      <c r="P53" s="13"/>
      <c r="Q53" s="18"/>
      <c r="R53" s="300"/>
      <c r="S53" s="301"/>
      <c r="T53" s="302"/>
      <c r="U53" s="302"/>
      <c r="V53" s="14"/>
      <c r="W53" s="14"/>
      <c r="X53" s="14"/>
      <c r="Y53" s="14"/>
    </row>
    <row r="54" spans="1:252" s="15" customFormat="1" ht="30.75" customHeight="1" x14ac:dyDescent="0.25">
      <c r="A54" s="267"/>
      <c r="B54" s="268"/>
      <c r="C54" s="305"/>
      <c r="D54" s="278"/>
      <c r="E54" s="306"/>
      <c r="F54" s="103" t="s">
        <v>49</v>
      </c>
      <c r="G54" s="98">
        <v>21</v>
      </c>
      <c r="H54" s="101"/>
      <c r="I54" s="99"/>
      <c r="J54" s="97"/>
      <c r="K54" s="303" t="s">
        <v>50</v>
      </c>
      <c r="L54" s="304"/>
      <c r="M54" s="304"/>
      <c r="N54" s="304"/>
      <c r="O54" s="19"/>
      <c r="P54" s="13"/>
      <c r="Q54" s="18"/>
      <c r="R54" s="300"/>
      <c r="S54" s="301"/>
      <c r="T54" s="302"/>
      <c r="U54" s="302"/>
      <c r="V54" s="14"/>
      <c r="W54" s="14"/>
      <c r="X54" s="14"/>
      <c r="Y54" s="14"/>
    </row>
    <row r="55" spans="1:252" s="15" customFormat="1" ht="19.5" customHeight="1" x14ac:dyDescent="0.2">
      <c r="A55" s="267"/>
      <c r="B55" s="268"/>
      <c r="C55" s="305"/>
      <c r="D55" s="278"/>
      <c r="E55" s="306"/>
      <c r="F55" s="82" t="s">
        <v>46</v>
      </c>
      <c r="G55" s="104"/>
      <c r="H55" s="101"/>
      <c r="I55" s="105"/>
      <c r="J55" s="97"/>
      <c r="K55" s="303"/>
      <c r="L55" s="304"/>
      <c r="M55" s="304"/>
      <c r="N55" s="304"/>
      <c r="O55" s="17"/>
      <c r="P55" s="13"/>
      <c r="Q55" s="18"/>
      <c r="R55" s="300"/>
      <c r="S55" s="301"/>
      <c r="T55" s="302"/>
      <c r="U55" s="302"/>
      <c r="V55" s="14"/>
      <c r="W55" s="14"/>
      <c r="X55" s="14"/>
      <c r="Y55" s="14"/>
    </row>
    <row r="56" spans="1:252" s="15" customFormat="1" ht="21" customHeight="1" x14ac:dyDescent="0.2">
      <c r="A56" s="267"/>
      <c r="B56" s="268"/>
      <c r="C56" s="305"/>
      <c r="D56" s="278"/>
      <c r="E56" s="306"/>
      <c r="F56" s="93" t="s">
        <v>24</v>
      </c>
      <c r="G56" s="94">
        <f>SUM(G53:G55)</f>
        <v>54.3</v>
      </c>
      <c r="H56" s="94">
        <f>SUM(H53:H55)</f>
        <v>0</v>
      </c>
      <c r="I56" s="94">
        <f>SUM(I53:I55)</f>
        <v>0</v>
      </c>
      <c r="J56" s="94">
        <f>SUM(J53:J55)</f>
        <v>0</v>
      </c>
      <c r="K56" s="274"/>
      <c r="L56" s="274"/>
      <c r="M56" s="274"/>
      <c r="N56" s="274"/>
      <c r="O56" s="17"/>
      <c r="P56" s="13"/>
      <c r="Q56" s="18"/>
      <c r="R56" s="300"/>
      <c r="S56" s="300"/>
      <c r="T56" s="300"/>
      <c r="U56" s="300"/>
      <c r="V56" s="14"/>
      <c r="W56" s="14"/>
      <c r="X56" s="14"/>
      <c r="Y56" s="14"/>
    </row>
    <row r="57" spans="1:252" ht="21.75" customHeight="1" x14ac:dyDescent="0.2">
      <c r="A57" s="57" t="s">
        <v>17</v>
      </c>
      <c r="B57" s="58" t="s">
        <v>17</v>
      </c>
      <c r="C57" s="240" t="s">
        <v>27</v>
      </c>
      <c r="D57" s="240"/>
      <c r="E57" s="240"/>
      <c r="F57" s="240"/>
      <c r="G57" s="73">
        <f>SUM(G52+G56)</f>
        <v>122.7</v>
      </c>
      <c r="H57" s="73">
        <f>SUM(H52+H56)</f>
        <v>0</v>
      </c>
      <c r="I57" s="73">
        <f>SUM(I52+I56)</f>
        <v>0</v>
      </c>
      <c r="J57" s="73">
        <f>SUM(J52+J56)</f>
        <v>0</v>
      </c>
      <c r="K57" s="289"/>
      <c r="L57" s="289"/>
      <c r="M57" s="289"/>
      <c r="N57" s="289"/>
    </row>
    <row r="58" spans="1:252" ht="23.25" customHeight="1" x14ac:dyDescent="0.2">
      <c r="A58" s="125" t="s">
        <v>17</v>
      </c>
      <c r="B58" s="361" t="s">
        <v>39</v>
      </c>
      <c r="C58" s="361"/>
      <c r="D58" s="361"/>
      <c r="E58" s="361"/>
      <c r="F58" s="361"/>
      <c r="G58" s="126">
        <f>G48+G57</f>
        <v>212.60000000000002</v>
      </c>
      <c r="H58" s="126">
        <f>H48+H57</f>
        <v>0</v>
      </c>
      <c r="I58" s="126">
        <f>I48+I57</f>
        <v>0</v>
      </c>
      <c r="J58" s="126">
        <f>J48+J57</f>
        <v>0</v>
      </c>
      <c r="K58" s="291"/>
      <c r="L58" s="291"/>
      <c r="M58" s="291"/>
      <c r="N58" s="291"/>
      <c r="O58" s="2"/>
      <c r="X58" s="3"/>
      <c r="IR58" s="1"/>
    </row>
    <row r="59" spans="1:252" s="15" customFormat="1" ht="22.5" customHeight="1" x14ac:dyDescent="0.2">
      <c r="A59" s="11" t="s">
        <v>19</v>
      </c>
      <c r="B59" s="292" t="s">
        <v>143</v>
      </c>
      <c r="C59" s="293"/>
      <c r="D59" s="293"/>
      <c r="E59" s="293"/>
      <c r="F59" s="293"/>
      <c r="G59" s="293"/>
      <c r="H59" s="293"/>
      <c r="I59" s="293"/>
      <c r="J59" s="293"/>
      <c r="K59" s="293"/>
      <c r="L59" s="293"/>
      <c r="M59" s="293"/>
      <c r="N59" s="294"/>
      <c r="O59" s="127"/>
      <c r="P59" s="128"/>
      <c r="Q59" s="13"/>
      <c r="R59" s="14"/>
      <c r="S59" s="14"/>
      <c r="T59" s="14"/>
      <c r="U59" s="14"/>
      <c r="V59" s="14"/>
      <c r="W59" s="14"/>
      <c r="X59" s="14"/>
      <c r="Y59" s="14"/>
      <c r="Z59" s="14"/>
    </row>
    <row r="60" spans="1:252" ht="18.95" customHeight="1" x14ac:dyDescent="0.2">
      <c r="A60" s="57" t="s">
        <v>19</v>
      </c>
      <c r="B60" s="58" t="s">
        <v>15</v>
      </c>
      <c r="C60" s="295" t="s">
        <v>51</v>
      </c>
      <c r="D60" s="295"/>
      <c r="E60" s="295"/>
      <c r="F60" s="295"/>
      <c r="G60" s="295"/>
      <c r="H60" s="295"/>
      <c r="I60" s="295"/>
      <c r="J60" s="295"/>
      <c r="K60" s="295"/>
      <c r="L60" s="295"/>
      <c r="M60" s="295"/>
      <c r="N60" s="295"/>
    </row>
    <row r="61" spans="1:252" ht="44.1" customHeight="1" x14ac:dyDescent="0.2">
      <c r="A61" s="234" t="s">
        <v>19</v>
      </c>
      <c r="B61" s="235" t="s">
        <v>15</v>
      </c>
      <c r="C61" s="296" t="s">
        <v>15</v>
      </c>
      <c r="D61" s="270" t="s">
        <v>149</v>
      </c>
      <c r="E61" s="297" t="s">
        <v>52</v>
      </c>
      <c r="F61" s="68" t="s">
        <v>20</v>
      </c>
      <c r="G61" s="106">
        <v>109.1</v>
      </c>
      <c r="H61" s="208">
        <v>66.099999999999994</v>
      </c>
      <c r="I61" s="108">
        <v>50</v>
      </c>
      <c r="J61" s="108">
        <v>50</v>
      </c>
      <c r="K61" s="252" t="s">
        <v>132</v>
      </c>
      <c r="L61" s="299">
        <v>10</v>
      </c>
      <c r="M61" s="299">
        <v>10</v>
      </c>
      <c r="N61" s="299">
        <v>10</v>
      </c>
      <c r="O61" s="212"/>
      <c r="P61" s="359"/>
      <c r="Q61" s="359"/>
      <c r="V61" s="129"/>
    </row>
    <row r="62" spans="1:252" ht="27.95" customHeight="1" x14ac:dyDescent="0.2">
      <c r="A62" s="234"/>
      <c r="B62" s="235"/>
      <c r="C62" s="296"/>
      <c r="D62" s="270"/>
      <c r="E62" s="297"/>
      <c r="F62" s="68" t="s">
        <v>49</v>
      </c>
      <c r="G62" s="106"/>
      <c r="H62" s="107">
        <v>33</v>
      </c>
      <c r="I62" s="108"/>
      <c r="J62" s="108"/>
      <c r="K62" s="252"/>
      <c r="L62" s="299"/>
      <c r="M62" s="299"/>
      <c r="N62" s="299"/>
    </row>
    <row r="63" spans="1:252" ht="15.75" customHeight="1" x14ac:dyDescent="0.2">
      <c r="A63" s="234"/>
      <c r="B63" s="235"/>
      <c r="C63" s="296"/>
      <c r="D63" s="270"/>
      <c r="E63" s="297"/>
      <c r="F63" s="109" t="s">
        <v>24</v>
      </c>
      <c r="G63" s="110">
        <f>SUM(G61:G62)</f>
        <v>109.1</v>
      </c>
      <c r="H63" s="110">
        <f>SUM(H61:H62)</f>
        <v>99.1</v>
      </c>
      <c r="I63" s="110">
        <f>SUM(I61:I62)</f>
        <v>50</v>
      </c>
      <c r="J63" s="110">
        <f>SUM(J61:J62)</f>
        <v>50</v>
      </c>
      <c r="K63" s="298"/>
      <c r="L63" s="298"/>
      <c r="M63" s="298"/>
      <c r="N63" s="298"/>
    </row>
    <row r="64" spans="1:252" ht="15.75" customHeight="1" x14ac:dyDescent="0.2">
      <c r="A64" s="57" t="s">
        <v>19</v>
      </c>
      <c r="B64" s="58" t="s">
        <v>15</v>
      </c>
      <c r="C64" s="240" t="s">
        <v>27</v>
      </c>
      <c r="D64" s="240" t="e">
        <f>SUM("#REF!#REF!")</f>
        <v>#VALUE!</v>
      </c>
      <c r="E64" s="240" t="e">
        <f>SUM("#REF!#REF!")</f>
        <v>#VALUE!</v>
      </c>
      <c r="F64" s="240" t="e">
        <f>SUM("#REF!#REF!")</f>
        <v>#VALUE!</v>
      </c>
      <c r="G64" s="73">
        <f>G63</f>
        <v>109.1</v>
      </c>
      <c r="H64" s="73">
        <f>H63</f>
        <v>99.1</v>
      </c>
      <c r="I64" s="73">
        <f>I63</f>
        <v>50</v>
      </c>
      <c r="J64" s="73">
        <f>J63</f>
        <v>50</v>
      </c>
      <c r="K64" s="241"/>
      <c r="L64" s="241"/>
      <c r="M64" s="241"/>
      <c r="N64" s="241"/>
      <c r="Q64" s="6"/>
      <c r="R64" s="6"/>
      <c r="S64" s="6"/>
    </row>
    <row r="65" spans="1:251" ht="15.75" customHeight="1" x14ac:dyDescent="0.2">
      <c r="A65" s="57" t="s">
        <v>19</v>
      </c>
      <c r="B65" s="58" t="s">
        <v>17</v>
      </c>
      <c r="C65" s="250" t="s">
        <v>53</v>
      </c>
      <c r="D65" s="250"/>
      <c r="E65" s="250"/>
      <c r="F65" s="250"/>
      <c r="G65" s="250"/>
      <c r="H65" s="250"/>
      <c r="I65" s="250"/>
      <c r="J65" s="250"/>
      <c r="K65" s="307"/>
      <c r="L65" s="307"/>
      <c r="M65" s="307"/>
      <c r="N65" s="307"/>
      <c r="Q65" s="6"/>
      <c r="R65" s="6"/>
      <c r="S65" s="6"/>
    </row>
    <row r="66" spans="1:251" ht="48" customHeight="1" x14ac:dyDescent="0.2">
      <c r="A66" s="234" t="s">
        <v>19</v>
      </c>
      <c r="B66" s="235" t="s">
        <v>17</v>
      </c>
      <c r="C66" s="308" t="s">
        <v>17</v>
      </c>
      <c r="D66" s="270" t="s">
        <v>54</v>
      </c>
      <c r="E66" s="309" t="s">
        <v>171</v>
      </c>
      <c r="F66" s="203" t="s">
        <v>20</v>
      </c>
      <c r="G66" s="204"/>
      <c r="H66" s="205">
        <v>190</v>
      </c>
      <c r="I66" s="112">
        <v>205</v>
      </c>
      <c r="J66" s="152"/>
      <c r="K66" s="192" t="s">
        <v>156</v>
      </c>
      <c r="L66" s="171"/>
      <c r="M66" s="172">
        <v>2.5</v>
      </c>
      <c r="N66" s="172"/>
      <c r="O66" s="206"/>
      <c r="P66" s="207"/>
      <c r="Q66" s="207"/>
      <c r="R66" s="207"/>
    </row>
    <row r="67" spans="1:251" s="163" customFormat="1" ht="25.5" customHeight="1" x14ac:dyDescent="0.2">
      <c r="A67" s="234"/>
      <c r="B67" s="235"/>
      <c r="C67" s="308"/>
      <c r="D67" s="270"/>
      <c r="E67" s="309"/>
      <c r="F67" s="169" t="s">
        <v>20</v>
      </c>
      <c r="G67" s="170"/>
      <c r="H67" s="209">
        <v>15.6</v>
      </c>
      <c r="I67" s="112"/>
      <c r="J67" s="152"/>
      <c r="K67" s="192" t="s">
        <v>166</v>
      </c>
      <c r="L67" s="171">
        <v>1</v>
      </c>
      <c r="M67" s="172"/>
      <c r="N67" s="172"/>
      <c r="O67" s="210"/>
      <c r="P67" s="211"/>
      <c r="Q67" s="211"/>
      <c r="R67" s="211"/>
      <c r="S67" s="3"/>
      <c r="T67" s="3"/>
      <c r="U67" s="3"/>
      <c r="V67" s="3"/>
      <c r="W67" s="3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</row>
    <row r="68" spans="1:251" s="163" customFormat="1" ht="25.5" customHeight="1" x14ac:dyDescent="0.2">
      <c r="A68" s="234"/>
      <c r="B68" s="235"/>
      <c r="C68" s="308"/>
      <c r="D68" s="270"/>
      <c r="E68" s="309"/>
      <c r="F68" s="195" t="s">
        <v>20</v>
      </c>
      <c r="G68" s="193"/>
      <c r="H68" s="196">
        <v>25</v>
      </c>
      <c r="I68" s="112"/>
      <c r="J68" s="152"/>
      <c r="K68" s="194" t="s">
        <v>177</v>
      </c>
      <c r="L68" s="171">
        <v>2</v>
      </c>
      <c r="M68" s="172"/>
      <c r="N68" s="172"/>
      <c r="O68" s="212"/>
      <c r="P68" s="211"/>
      <c r="Q68" s="211"/>
      <c r="R68" s="211"/>
      <c r="S68" s="3"/>
      <c r="T68" s="3"/>
      <c r="U68" s="3"/>
      <c r="V68" s="3"/>
      <c r="W68" s="3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</row>
    <row r="69" spans="1:251" ht="29.25" customHeight="1" x14ac:dyDescent="0.2">
      <c r="A69" s="234"/>
      <c r="B69" s="235"/>
      <c r="C69" s="308"/>
      <c r="D69" s="270"/>
      <c r="E69" s="309"/>
      <c r="F69" s="90" t="s">
        <v>22</v>
      </c>
      <c r="G69" s="60">
        <v>3.7</v>
      </c>
      <c r="H69" s="111"/>
      <c r="I69" s="69"/>
      <c r="J69" s="160"/>
      <c r="K69" s="192" t="s">
        <v>154</v>
      </c>
      <c r="L69" s="172">
        <v>3.3</v>
      </c>
      <c r="M69" s="172"/>
      <c r="N69" s="172"/>
    </row>
    <row r="70" spans="1:251" ht="29.25" customHeight="1" x14ac:dyDescent="0.2">
      <c r="A70" s="234"/>
      <c r="B70" s="235"/>
      <c r="C70" s="308"/>
      <c r="D70" s="270"/>
      <c r="E70" s="309"/>
      <c r="F70" s="90" t="s">
        <v>55</v>
      </c>
      <c r="G70" s="60"/>
      <c r="H70" s="111"/>
      <c r="I70" s="69"/>
      <c r="J70" s="160"/>
      <c r="K70" s="192" t="s">
        <v>155</v>
      </c>
      <c r="L70" s="172">
        <v>3.5</v>
      </c>
      <c r="M70" s="172"/>
      <c r="N70" s="172"/>
    </row>
    <row r="71" spans="1:251" ht="47.25" customHeight="1" x14ac:dyDescent="0.2">
      <c r="A71" s="234"/>
      <c r="B71" s="235"/>
      <c r="C71" s="308"/>
      <c r="D71" s="270"/>
      <c r="E71" s="309"/>
      <c r="F71" s="90" t="s">
        <v>46</v>
      </c>
      <c r="G71" s="60"/>
      <c r="H71" s="111">
        <v>1116</v>
      </c>
      <c r="I71" s="69">
        <v>1117</v>
      </c>
      <c r="J71" s="160"/>
      <c r="K71" s="192" t="s">
        <v>157</v>
      </c>
      <c r="L71" s="172"/>
      <c r="M71" s="172">
        <v>0.3</v>
      </c>
      <c r="N71" s="172">
        <v>0.2</v>
      </c>
    </row>
    <row r="72" spans="1:251" ht="27" customHeight="1" x14ac:dyDescent="0.2">
      <c r="A72" s="234"/>
      <c r="B72" s="235"/>
      <c r="C72" s="308"/>
      <c r="D72" s="270"/>
      <c r="E72" s="309"/>
      <c r="F72" s="66" t="s">
        <v>24</v>
      </c>
      <c r="G72" s="67">
        <f>SUM(G66:G71)</f>
        <v>3.7</v>
      </c>
      <c r="H72" s="67">
        <f>SUM(H66:H71)</f>
        <v>1346.6</v>
      </c>
      <c r="I72" s="67">
        <f>SUM(I66:I71)</f>
        <v>1322</v>
      </c>
      <c r="J72" s="161">
        <f>SUM(J66:J71)</f>
        <v>0</v>
      </c>
      <c r="K72" s="310"/>
      <c r="L72" s="310"/>
      <c r="M72" s="310"/>
      <c r="N72" s="310"/>
    </row>
    <row r="73" spans="1:251" ht="39" customHeight="1" x14ac:dyDescent="0.2">
      <c r="A73" s="234" t="s">
        <v>19</v>
      </c>
      <c r="B73" s="235" t="s">
        <v>17</v>
      </c>
      <c r="C73" s="308" t="s">
        <v>56</v>
      </c>
      <c r="D73" s="252" t="s">
        <v>57</v>
      </c>
      <c r="E73" s="316" t="s">
        <v>58</v>
      </c>
      <c r="F73" s="113" t="s">
        <v>20</v>
      </c>
      <c r="G73" s="114"/>
      <c r="H73" s="177">
        <v>84.5</v>
      </c>
      <c r="I73" s="178">
        <v>250</v>
      </c>
      <c r="J73" s="179">
        <v>300</v>
      </c>
      <c r="K73" s="155" t="s">
        <v>133</v>
      </c>
      <c r="L73" s="156">
        <v>2</v>
      </c>
      <c r="M73" s="156">
        <v>2</v>
      </c>
      <c r="N73" s="157">
        <v>2</v>
      </c>
      <c r="P73" s="54"/>
      <c r="Q73" s="54"/>
      <c r="R73" s="54"/>
    </row>
    <row r="74" spans="1:251" ht="57" customHeight="1" x14ac:dyDescent="0.2">
      <c r="A74" s="234"/>
      <c r="B74" s="235"/>
      <c r="C74" s="308"/>
      <c r="D74" s="252"/>
      <c r="E74" s="316"/>
      <c r="F74" s="113" t="s">
        <v>20</v>
      </c>
      <c r="G74" s="114"/>
      <c r="H74" s="187"/>
      <c r="I74" s="112">
        <v>159.5</v>
      </c>
      <c r="J74" s="112">
        <v>159.5</v>
      </c>
      <c r="K74" s="188" t="s">
        <v>172</v>
      </c>
      <c r="L74" s="189"/>
      <c r="M74" s="153">
        <v>3</v>
      </c>
      <c r="N74" s="158">
        <v>3</v>
      </c>
      <c r="P74" s="54"/>
      <c r="Q74" s="54"/>
      <c r="R74" s="54"/>
    </row>
    <row r="75" spans="1:251" ht="49.5" customHeight="1" x14ac:dyDescent="0.2">
      <c r="A75" s="234"/>
      <c r="B75" s="235"/>
      <c r="C75" s="308"/>
      <c r="D75" s="252"/>
      <c r="E75" s="316"/>
      <c r="F75" s="113" t="s">
        <v>20</v>
      </c>
      <c r="G75" s="114"/>
      <c r="H75" s="187"/>
      <c r="I75" s="178">
        <v>35</v>
      </c>
      <c r="J75" s="178">
        <v>35</v>
      </c>
      <c r="K75" s="188" t="s">
        <v>173</v>
      </c>
      <c r="L75" s="189"/>
      <c r="M75" s="190">
        <v>100</v>
      </c>
      <c r="N75" s="191">
        <v>100</v>
      </c>
      <c r="P75" s="54"/>
      <c r="Q75" s="54"/>
      <c r="R75" s="54"/>
    </row>
    <row r="76" spans="1:251" ht="45" customHeight="1" x14ac:dyDescent="0.2">
      <c r="A76" s="234"/>
      <c r="B76" s="235"/>
      <c r="C76" s="308"/>
      <c r="D76" s="252"/>
      <c r="E76" s="316"/>
      <c r="F76" s="113" t="s">
        <v>20</v>
      </c>
      <c r="G76" s="114"/>
      <c r="H76" s="115"/>
      <c r="I76" s="116">
        <v>48</v>
      </c>
      <c r="J76" s="151">
        <v>10</v>
      </c>
      <c r="K76" s="159" t="s">
        <v>134</v>
      </c>
      <c r="L76" s="153"/>
      <c r="M76" s="153">
        <v>1</v>
      </c>
      <c r="N76" s="158">
        <v>1</v>
      </c>
      <c r="P76" s="54"/>
      <c r="Q76" s="54"/>
      <c r="R76" s="54"/>
    </row>
    <row r="77" spans="1:251" ht="37.5" customHeight="1" x14ac:dyDescent="0.2">
      <c r="A77" s="234"/>
      <c r="B77" s="235"/>
      <c r="C77" s="308"/>
      <c r="D77" s="252"/>
      <c r="E77" s="316"/>
      <c r="F77" s="113" t="s">
        <v>20</v>
      </c>
      <c r="G77" s="114"/>
      <c r="H77" s="115">
        <v>50</v>
      </c>
      <c r="I77" s="116">
        <v>50</v>
      </c>
      <c r="J77" s="151"/>
      <c r="K77" s="159" t="s">
        <v>135</v>
      </c>
      <c r="L77" s="153">
        <v>1</v>
      </c>
      <c r="M77" s="153">
        <v>1</v>
      </c>
      <c r="N77" s="158"/>
      <c r="P77" s="54"/>
      <c r="Q77" s="54"/>
      <c r="R77" s="54"/>
    </row>
    <row r="78" spans="1:251" ht="45.75" customHeight="1" x14ac:dyDescent="0.2">
      <c r="A78" s="234"/>
      <c r="B78" s="235"/>
      <c r="C78" s="308"/>
      <c r="D78" s="252"/>
      <c r="E78" s="316"/>
      <c r="F78" s="113" t="s">
        <v>20</v>
      </c>
      <c r="G78" s="114"/>
      <c r="H78" s="115">
        <v>50</v>
      </c>
      <c r="I78" s="116">
        <v>28.96</v>
      </c>
      <c r="J78" s="151"/>
      <c r="K78" s="159" t="s">
        <v>159</v>
      </c>
      <c r="L78" s="153">
        <v>100</v>
      </c>
      <c r="M78" s="153">
        <v>100</v>
      </c>
      <c r="N78" s="158"/>
      <c r="P78" s="54"/>
      <c r="Q78" s="54"/>
      <c r="R78" s="54"/>
    </row>
    <row r="79" spans="1:251" ht="35.25" customHeight="1" x14ac:dyDescent="0.2">
      <c r="A79" s="234"/>
      <c r="B79" s="235"/>
      <c r="C79" s="308"/>
      <c r="D79" s="252"/>
      <c r="E79" s="316"/>
      <c r="F79" s="317" t="s">
        <v>20</v>
      </c>
      <c r="G79" s="311">
        <v>186.9</v>
      </c>
      <c r="H79" s="312"/>
      <c r="I79" s="313"/>
      <c r="J79" s="314"/>
      <c r="K79" s="159" t="s">
        <v>59</v>
      </c>
      <c r="L79" s="153"/>
      <c r="M79" s="153"/>
      <c r="N79" s="158"/>
      <c r="P79" s="53"/>
      <c r="Q79" s="53"/>
      <c r="R79" s="53"/>
    </row>
    <row r="80" spans="1:251" ht="31.5" x14ac:dyDescent="0.2">
      <c r="A80" s="234"/>
      <c r="B80" s="235"/>
      <c r="C80" s="308"/>
      <c r="D80" s="252"/>
      <c r="E80" s="316"/>
      <c r="F80" s="317"/>
      <c r="G80" s="311"/>
      <c r="H80" s="312"/>
      <c r="I80" s="313"/>
      <c r="J80" s="314"/>
      <c r="K80" s="159" t="s">
        <v>60</v>
      </c>
      <c r="L80" s="153"/>
      <c r="M80" s="153"/>
      <c r="N80" s="158"/>
      <c r="P80" s="53"/>
      <c r="Q80" s="53"/>
      <c r="R80" s="53"/>
    </row>
    <row r="81" spans="1:251" ht="36" customHeight="1" x14ac:dyDescent="0.2">
      <c r="A81" s="234"/>
      <c r="B81" s="235"/>
      <c r="C81" s="308"/>
      <c r="D81" s="252"/>
      <c r="E81" s="316"/>
      <c r="F81" s="317"/>
      <c r="G81" s="311"/>
      <c r="H81" s="312"/>
      <c r="I81" s="313"/>
      <c r="J81" s="314"/>
      <c r="K81" s="159" t="s">
        <v>61</v>
      </c>
      <c r="L81" s="153"/>
      <c r="M81" s="153"/>
      <c r="N81" s="158"/>
      <c r="P81" s="53"/>
      <c r="Q81" s="53"/>
      <c r="R81" s="53"/>
    </row>
    <row r="82" spans="1:251" ht="37.5" customHeight="1" x14ac:dyDescent="0.2">
      <c r="A82" s="234"/>
      <c r="B82" s="235"/>
      <c r="C82" s="308"/>
      <c r="D82" s="252"/>
      <c r="E82" s="316"/>
      <c r="F82" s="65" t="s">
        <v>22</v>
      </c>
      <c r="G82" s="114">
        <v>20</v>
      </c>
      <c r="H82" s="115"/>
      <c r="I82" s="116"/>
      <c r="J82" s="151"/>
      <c r="K82" s="159" t="s">
        <v>136</v>
      </c>
      <c r="L82" s="153"/>
      <c r="M82" s="153"/>
      <c r="N82" s="158"/>
      <c r="P82" s="53"/>
      <c r="Q82" s="53"/>
      <c r="R82" s="53"/>
    </row>
    <row r="83" spans="1:251" ht="31.5" x14ac:dyDescent="0.2">
      <c r="A83" s="234"/>
      <c r="B83" s="235"/>
      <c r="C83" s="308"/>
      <c r="D83" s="252"/>
      <c r="E83" s="316"/>
      <c r="F83" s="65" t="s">
        <v>22</v>
      </c>
      <c r="G83" s="114">
        <v>10.9</v>
      </c>
      <c r="H83" s="115"/>
      <c r="I83" s="116"/>
      <c r="J83" s="151"/>
      <c r="K83" s="159" t="s">
        <v>62</v>
      </c>
      <c r="L83" s="153"/>
      <c r="M83" s="153"/>
      <c r="N83" s="158"/>
      <c r="P83" s="53"/>
      <c r="Q83" s="53"/>
      <c r="R83" s="53"/>
    </row>
    <row r="84" spans="1:251" ht="51" customHeight="1" x14ac:dyDescent="0.2">
      <c r="A84" s="234"/>
      <c r="B84" s="235"/>
      <c r="C84" s="308"/>
      <c r="D84" s="252"/>
      <c r="E84" s="316"/>
      <c r="F84" s="150" t="s">
        <v>20</v>
      </c>
      <c r="G84" s="114">
        <v>109.2</v>
      </c>
      <c r="H84" s="115">
        <v>160</v>
      </c>
      <c r="I84" s="112">
        <v>160</v>
      </c>
      <c r="J84" s="152">
        <v>160</v>
      </c>
      <c r="K84" s="159" t="s">
        <v>137</v>
      </c>
      <c r="L84" s="153">
        <v>100</v>
      </c>
      <c r="M84" s="153">
        <v>100</v>
      </c>
      <c r="N84" s="158">
        <v>100</v>
      </c>
      <c r="P84" s="54"/>
      <c r="Q84" s="54"/>
      <c r="R84" s="54"/>
    </row>
    <row r="85" spans="1:251" ht="31.5" customHeight="1" x14ac:dyDescent="0.25">
      <c r="A85" s="234"/>
      <c r="B85" s="235"/>
      <c r="C85" s="308"/>
      <c r="D85" s="252"/>
      <c r="E85" s="316"/>
      <c r="F85" s="118" t="s">
        <v>24</v>
      </c>
      <c r="G85" s="110">
        <f>SUM(G73:G84)</f>
        <v>327</v>
      </c>
      <c r="H85" s="110">
        <f>SUM(H73:H84)</f>
        <v>344.5</v>
      </c>
      <c r="I85" s="110">
        <f>SUM(I73:I84)</f>
        <v>731.46</v>
      </c>
      <c r="J85" s="154">
        <f>SUM(J73:J84)</f>
        <v>664.5</v>
      </c>
      <c r="K85" s="315"/>
      <c r="L85" s="315"/>
      <c r="M85" s="315"/>
      <c r="N85" s="315"/>
    </row>
    <row r="86" spans="1:251" ht="32.25" customHeight="1" x14ac:dyDescent="0.2">
      <c r="A86" s="234" t="s">
        <v>19</v>
      </c>
      <c r="B86" s="235" t="s">
        <v>17</v>
      </c>
      <c r="C86" s="308" t="s">
        <v>35</v>
      </c>
      <c r="D86" s="270" t="s">
        <v>63</v>
      </c>
      <c r="E86" s="253" t="s">
        <v>174</v>
      </c>
      <c r="F86" s="318" t="s">
        <v>20</v>
      </c>
      <c r="G86" s="321"/>
      <c r="H86" s="324">
        <v>500</v>
      </c>
      <c r="I86" s="327">
        <v>8893</v>
      </c>
      <c r="J86" s="327"/>
      <c r="K86" s="201" t="s">
        <v>64</v>
      </c>
      <c r="L86" s="202" t="s">
        <v>65</v>
      </c>
      <c r="M86" s="202"/>
      <c r="N86" s="202"/>
    </row>
    <row r="87" spans="1:251" ht="39.75" customHeight="1" x14ac:dyDescent="0.2">
      <c r="A87" s="234"/>
      <c r="B87" s="235"/>
      <c r="C87" s="308"/>
      <c r="D87" s="270"/>
      <c r="E87" s="253"/>
      <c r="F87" s="319"/>
      <c r="G87" s="322"/>
      <c r="H87" s="325"/>
      <c r="I87" s="328"/>
      <c r="J87" s="328"/>
      <c r="K87" s="201" t="s">
        <v>138</v>
      </c>
      <c r="L87" s="202" t="s">
        <v>65</v>
      </c>
      <c r="M87" s="202"/>
      <c r="N87" s="202"/>
    </row>
    <row r="88" spans="1:251" ht="39.75" customHeight="1" x14ac:dyDescent="0.2">
      <c r="A88" s="234"/>
      <c r="B88" s="235"/>
      <c r="C88" s="308"/>
      <c r="D88" s="270"/>
      <c r="E88" s="253"/>
      <c r="F88" s="319"/>
      <c r="G88" s="322"/>
      <c r="H88" s="325"/>
      <c r="I88" s="328"/>
      <c r="J88" s="328"/>
      <c r="K88" s="201" t="s">
        <v>139</v>
      </c>
      <c r="L88" s="202" t="s">
        <v>66</v>
      </c>
      <c r="M88" s="202"/>
      <c r="N88" s="202"/>
    </row>
    <row r="89" spans="1:251" ht="34.5" customHeight="1" x14ac:dyDescent="0.2">
      <c r="A89" s="234"/>
      <c r="B89" s="235"/>
      <c r="C89" s="308"/>
      <c r="D89" s="270"/>
      <c r="E89" s="253"/>
      <c r="F89" s="319"/>
      <c r="G89" s="322"/>
      <c r="H89" s="325"/>
      <c r="I89" s="328"/>
      <c r="J89" s="328"/>
      <c r="K89" s="201" t="s">
        <v>152</v>
      </c>
      <c r="L89" s="202" t="s">
        <v>66</v>
      </c>
      <c r="M89" s="202"/>
      <c r="N89" s="202"/>
      <c r="Q89" s="3" t="s">
        <v>67</v>
      </c>
    </row>
    <row r="90" spans="1:251" ht="43.5" customHeight="1" x14ac:dyDescent="0.2">
      <c r="A90" s="234"/>
      <c r="B90" s="235"/>
      <c r="C90" s="308"/>
      <c r="D90" s="270"/>
      <c r="E90" s="253"/>
      <c r="F90" s="319"/>
      <c r="G90" s="322"/>
      <c r="H90" s="325"/>
      <c r="I90" s="328"/>
      <c r="J90" s="328"/>
      <c r="K90" s="201" t="s">
        <v>153</v>
      </c>
      <c r="L90" s="202"/>
      <c r="M90" s="202" t="s">
        <v>66</v>
      </c>
      <c r="N90" s="202"/>
    </row>
    <row r="91" spans="1:251" ht="46.5" customHeight="1" x14ac:dyDescent="0.2">
      <c r="A91" s="234"/>
      <c r="B91" s="235"/>
      <c r="C91" s="308"/>
      <c r="D91" s="270"/>
      <c r="E91" s="253"/>
      <c r="F91" s="320"/>
      <c r="G91" s="323"/>
      <c r="H91" s="326"/>
      <c r="I91" s="329"/>
      <c r="J91" s="329"/>
      <c r="K91" s="201" t="s">
        <v>140</v>
      </c>
      <c r="L91" s="202"/>
      <c r="M91" s="202" t="s">
        <v>66</v>
      </c>
      <c r="N91" s="202"/>
    </row>
    <row r="92" spans="1:251" s="163" customFormat="1" ht="46.5" customHeight="1" x14ac:dyDescent="0.2">
      <c r="A92" s="234"/>
      <c r="B92" s="235"/>
      <c r="C92" s="308"/>
      <c r="D92" s="270"/>
      <c r="E92" s="253"/>
      <c r="F92" s="197" t="s">
        <v>20</v>
      </c>
      <c r="G92" s="198"/>
      <c r="H92" s="199"/>
      <c r="I92" s="200">
        <v>960</v>
      </c>
      <c r="J92" s="200"/>
      <c r="K92" s="201" t="s">
        <v>178</v>
      </c>
      <c r="L92" s="202"/>
      <c r="M92" s="202" t="s">
        <v>66</v>
      </c>
      <c r="N92" s="202"/>
      <c r="O92" s="3"/>
      <c r="P92" s="3"/>
      <c r="Q92" s="3"/>
      <c r="R92" s="3"/>
      <c r="S92" s="3"/>
      <c r="T92" s="3"/>
      <c r="U92" s="3"/>
      <c r="V92" s="3"/>
      <c r="W92" s="3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</row>
    <row r="93" spans="1:251" ht="22.5" customHeight="1" x14ac:dyDescent="0.25">
      <c r="A93" s="234"/>
      <c r="B93" s="235"/>
      <c r="C93" s="308"/>
      <c r="D93" s="270"/>
      <c r="E93" s="253"/>
      <c r="F93" s="118" t="s">
        <v>24</v>
      </c>
      <c r="G93" s="110">
        <f>SUM(G86:G92)</f>
        <v>0</v>
      </c>
      <c r="H93" s="110">
        <f t="shared" ref="H93:J93" si="0">SUM(H86:H92)</f>
        <v>500</v>
      </c>
      <c r="I93" s="110">
        <f t="shared" si="0"/>
        <v>9853</v>
      </c>
      <c r="J93" s="110">
        <f t="shared" si="0"/>
        <v>0</v>
      </c>
      <c r="K93" s="331"/>
      <c r="L93" s="331"/>
      <c r="M93" s="331"/>
      <c r="N93" s="331"/>
    </row>
    <row r="94" spans="1:251" ht="21.75" customHeight="1" x14ac:dyDescent="0.25">
      <c r="A94" s="57" t="s">
        <v>19</v>
      </c>
      <c r="B94" s="72" t="s">
        <v>17</v>
      </c>
      <c r="C94" s="332" t="s">
        <v>27</v>
      </c>
      <c r="D94" s="332" t="e">
        <f>SUM(#REF!,D72,"#REF!,#REF!,#REF!,#REF!,#REF!,#REF!,#REF!,#REF!)")</f>
        <v>#REF!</v>
      </c>
      <c r="E94" s="332" t="e">
        <f>SUM(#REF!,E72,"#REF!,#REF!,#REF!,#REF!,#REF!,#REF!,#REF!,#REF!)")</f>
        <v>#REF!</v>
      </c>
      <c r="F94" s="332" t="e">
        <f>SUM(#REF!,F72,"#REF!,#REF!,#REF!,#REF!,#REF!,#REF!,#REF!,#REF!)")</f>
        <v>#REF!</v>
      </c>
      <c r="G94" s="73">
        <f>SUM(G72,G85,G93)</f>
        <v>330.7</v>
      </c>
      <c r="H94" s="73">
        <f>SUM(H72,H85,H93)</f>
        <v>2191.1</v>
      </c>
      <c r="I94" s="73">
        <f>SUM(I72,I85,I93)</f>
        <v>11906.46</v>
      </c>
      <c r="J94" s="73">
        <f>SUM(J72,J85,J93)</f>
        <v>664.5</v>
      </c>
      <c r="K94" s="333"/>
      <c r="L94" s="333"/>
      <c r="M94" s="333"/>
      <c r="N94" s="333"/>
    </row>
    <row r="95" spans="1:251" ht="24.75" customHeight="1" x14ac:dyDescent="0.2">
      <c r="A95" s="57" t="s">
        <v>19</v>
      </c>
      <c r="B95" s="58" t="s">
        <v>19</v>
      </c>
      <c r="C95" s="250" t="s">
        <v>68</v>
      </c>
      <c r="D95" s="250"/>
      <c r="E95" s="250"/>
      <c r="F95" s="250"/>
      <c r="G95" s="250"/>
      <c r="H95" s="250"/>
      <c r="I95" s="250"/>
      <c r="J95" s="250"/>
      <c r="K95" s="250"/>
      <c r="L95" s="250"/>
      <c r="M95" s="250"/>
      <c r="N95" s="250"/>
    </row>
    <row r="96" spans="1:251" ht="42" customHeight="1" x14ac:dyDescent="0.2">
      <c r="A96" s="234" t="s">
        <v>19</v>
      </c>
      <c r="B96" s="235" t="s">
        <v>19</v>
      </c>
      <c r="C96" s="308" t="s">
        <v>17</v>
      </c>
      <c r="D96" s="270" t="s">
        <v>69</v>
      </c>
      <c r="E96" s="297" t="s">
        <v>19</v>
      </c>
      <c r="F96" s="119" t="s">
        <v>20</v>
      </c>
      <c r="G96" s="120">
        <v>20</v>
      </c>
      <c r="H96" s="61">
        <v>15</v>
      </c>
      <c r="I96" s="62">
        <v>15.7</v>
      </c>
      <c r="J96" s="62">
        <v>16.8</v>
      </c>
      <c r="K96" s="63" t="s">
        <v>176</v>
      </c>
      <c r="L96" s="121" t="s">
        <v>175</v>
      </c>
      <c r="M96" s="121" t="s">
        <v>70</v>
      </c>
      <c r="N96" s="121" t="s">
        <v>70</v>
      </c>
    </row>
    <row r="97" spans="1:23" ht="24" customHeight="1" x14ac:dyDescent="0.25">
      <c r="A97" s="234"/>
      <c r="B97" s="235"/>
      <c r="C97" s="308"/>
      <c r="D97" s="270"/>
      <c r="E97" s="297"/>
      <c r="F97" s="118" t="s">
        <v>24</v>
      </c>
      <c r="G97" s="110">
        <f>SUM(G96)</f>
        <v>20</v>
      </c>
      <c r="H97" s="110">
        <f>SUM(H96)</f>
        <v>15</v>
      </c>
      <c r="I97" s="110">
        <f>SUM(I96)</f>
        <v>15.7</v>
      </c>
      <c r="J97" s="110">
        <f>SUM(J96)</f>
        <v>16.8</v>
      </c>
      <c r="K97" s="337"/>
      <c r="L97" s="337"/>
      <c r="M97" s="337"/>
      <c r="N97" s="337"/>
    </row>
    <row r="98" spans="1:23" ht="42" customHeight="1" x14ac:dyDescent="0.2">
      <c r="A98" s="234" t="s">
        <v>19</v>
      </c>
      <c r="B98" s="235" t="s">
        <v>19</v>
      </c>
      <c r="C98" s="308" t="s">
        <v>19</v>
      </c>
      <c r="D98" s="270" t="s">
        <v>147</v>
      </c>
      <c r="E98" s="309" t="s">
        <v>71</v>
      </c>
      <c r="F98" s="119" t="s">
        <v>20</v>
      </c>
      <c r="G98" s="69">
        <v>246</v>
      </c>
      <c r="H98" s="111"/>
      <c r="I98" s="122"/>
      <c r="J98" s="122"/>
      <c r="K98" s="330" t="s">
        <v>72</v>
      </c>
      <c r="L98" s="335"/>
      <c r="M98" s="334"/>
      <c r="N98" s="334"/>
    </row>
    <row r="99" spans="1:23" ht="32.25" customHeight="1" x14ac:dyDescent="0.2">
      <c r="A99" s="234"/>
      <c r="B99" s="235"/>
      <c r="C99" s="308"/>
      <c r="D99" s="270"/>
      <c r="E99" s="309"/>
      <c r="F99" s="119" t="s">
        <v>73</v>
      </c>
      <c r="G99" s="69">
        <v>340</v>
      </c>
      <c r="H99" s="111"/>
      <c r="I99" s="122"/>
      <c r="J99" s="122"/>
      <c r="K99" s="330"/>
      <c r="L99" s="336"/>
      <c r="M99" s="334"/>
      <c r="N99" s="334"/>
    </row>
    <row r="100" spans="1:23" ht="42.75" customHeight="1" x14ac:dyDescent="0.2">
      <c r="A100" s="234"/>
      <c r="B100" s="235"/>
      <c r="C100" s="308"/>
      <c r="D100" s="270"/>
      <c r="E100" s="309"/>
      <c r="F100" s="119"/>
      <c r="G100" s="69"/>
      <c r="H100" s="111"/>
      <c r="I100" s="122"/>
      <c r="J100" s="122"/>
      <c r="K100" s="70" t="s">
        <v>158</v>
      </c>
      <c r="L100" s="117"/>
      <c r="M100" s="117"/>
      <c r="N100" s="117"/>
    </row>
    <row r="101" spans="1:23" ht="25.5" customHeight="1" x14ac:dyDescent="0.25">
      <c r="A101" s="234"/>
      <c r="B101" s="235"/>
      <c r="C101" s="308"/>
      <c r="D101" s="270"/>
      <c r="E101" s="309"/>
      <c r="F101" s="123" t="s">
        <v>24</v>
      </c>
      <c r="G101" s="67">
        <f>G98+G99+G100</f>
        <v>586</v>
      </c>
      <c r="H101" s="67">
        <f>H98+H99+H100</f>
        <v>0</v>
      </c>
      <c r="I101" s="67">
        <f>I98+I99+I100</f>
        <v>0</v>
      </c>
      <c r="J101" s="67">
        <f>J98+J99+J100</f>
        <v>0</v>
      </c>
      <c r="K101" s="338"/>
      <c r="L101" s="339"/>
      <c r="M101" s="339"/>
      <c r="N101" s="340"/>
    </row>
    <row r="102" spans="1:23" ht="30" customHeight="1" x14ac:dyDescent="0.2">
      <c r="A102" s="234" t="s">
        <v>19</v>
      </c>
      <c r="B102" s="235" t="s">
        <v>19</v>
      </c>
      <c r="C102" s="308" t="s">
        <v>28</v>
      </c>
      <c r="D102" s="270" t="s">
        <v>74</v>
      </c>
      <c r="E102" s="297" t="s">
        <v>19</v>
      </c>
      <c r="F102" s="119" t="s">
        <v>20</v>
      </c>
      <c r="G102" s="60">
        <v>34</v>
      </c>
      <c r="H102" s="176">
        <v>50</v>
      </c>
      <c r="I102" s="175">
        <v>50</v>
      </c>
      <c r="J102" s="122"/>
      <c r="K102" s="173" t="s">
        <v>165</v>
      </c>
      <c r="L102" s="174">
        <v>40</v>
      </c>
      <c r="M102" s="174">
        <v>60</v>
      </c>
      <c r="N102" s="64"/>
    </row>
    <row r="103" spans="1:23" ht="31.5" customHeight="1" x14ac:dyDescent="0.2">
      <c r="A103" s="234"/>
      <c r="B103" s="235"/>
      <c r="C103" s="308"/>
      <c r="D103" s="270"/>
      <c r="E103" s="297"/>
      <c r="F103" s="119" t="s">
        <v>22</v>
      </c>
      <c r="G103" s="60">
        <v>66</v>
      </c>
      <c r="H103" s="61"/>
      <c r="I103" s="122"/>
      <c r="J103" s="122"/>
      <c r="K103" s="63" t="s">
        <v>141</v>
      </c>
      <c r="L103" s="64"/>
      <c r="M103" s="64">
        <v>10</v>
      </c>
      <c r="N103" s="64">
        <v>20</v>
      </c>
    </row>
    <row r="104" spans="1:23" ht="24" customHeight="1" x14ac:dyDescent="0.25">
      <c r="A104" s="234"/>
      <c r="B104" s="235"/>
      <c r="C104" s="308"/>
      <c r="D104" s="270"/>
      <c r="E104" s="297"/>
      <c r="F104" s="118" t="s">
        <v>24</v>
      </c>
      <c r="G104" s="110">
        <f>SUM(G102:G103)</f>
        <v>100</v>
      </c>
      <c r="H104" s="110">
        <f>SUM(H102:H103)</f>
        <v>50</v>
      </c>
      <c r="I104" s="110">
        <f>SUM(I102:I103)</f>
        <v>50</v>
      </c>
      <c r="J104" s="110">
        <f>SUM(J102:J103)</f>
        <v>0</v>
      </c>
      <c r="K104" s="341"/>
      <c r="L104" s="342"/>
      <c r="M104" s="342"/>
      <c r="N104" s="343"/>
    </row>
    <row r="105" spans="1:23" ht="15.75" x14ac:dyDescent="0.25">
      <c r="A105" s="57" t="s">
        <v>19</v>
      </c>
      <c r="B105" s="72" t="s">
        <v>19</v>
      </c>
      <c r="C105" s="332" t="s">
        <v>27</v>
      </c>
      <c r="D105" s="332"/>
      <c r="E105" s="332"/>
      <c r="F105" s="332"/>
      <c r="G105" s="73">
        <f>G97+G101+G104</f>
        <v>706</v>
      </c>
      <c r="H105" s="73">
        <f>H97+H101+H104</f>
        <v>65</v>
      </c>
      <c r="I105" s="73">
        <f>I97+I101+I104</f>
        <v>65.7</v>
      </c>
      <c r="J105" s="73">
        <f>J97+J101+J104</f>
        <v>16.8</v>
      </c>
      <c r="K105" s="333"/>
      <c r="L105" s="333"/>
      <c r="M105" s="333"/>
      <c r="N105" s="333"/>
    </row>
    <row r="106" spans="1:23" ht="15.75" x14ac:dyDescent="0.25">
      <c r="A106" s="57" t="s">
        <v>19</v>
      </c>
      <c r="B106" s="352" t="s">
        <v>39</v>
      </c>
      <c r="C106" s="353"/>
      <c r="D106" s="353"/>
      <c r="E106" s="353"/>
      <c r="F106" s="354"/>
      <c r="G106" s="78">
        <f>SUM(G64+G94+G105)</f>
        <v>1145.8</v>
      </c>
      <c r="H106" s="78">
        <f>SUM(H64+H94+H105)</f>
        <v>2355.1999999999998</v>
      </c>
      <c r="I106" s="78">
        <f>SUM(I64+I94+I105)</f>
        <v>12022.16</v>
      </c>
      <c r="J106" s="78">
        <f>SUM(J64+J94+J105)</f>
        <v>731.3</v>
      </c>
      <c r="K106" s="349"/>
      <c r="L106" s="349"/>
      <c r="M106" s="349"/>
      <c r="N106" s="349"/>
    </row>
    <row r="107" spans="1:23" ht="20.25" customHeight="1" x14ac:dyDescent="0.25">
      <c r="A107" s="350" t="s">
        <v>142</v>
      </c>
      <c r="B107" s="350"/>
      <c r="C107" s="350"/>
      <c r="D107" s="350"/>
      <c r="E107" s="350"/>
      <c r="F107" s="350"/>
      <c r="G107" s="124">
        <f>SUM(G40+G58+G106)</f>
        <v>1456.3</v>
      </c>
      <c r="H107" s="124">
        <f>SUM(H40+H58+H106)</f>
        <v>2481.5</v>
      </c>
      <c r="I107" s="124">
        <f>SUM(I40+I58+I106)</f>
        <v>12143.96</v>
      </c>
      <c r="J107" s="124">
        <f>SUM(J40+J58+J106)</f>
        <v>861.4</v>
      </c>
      <c r="K107" s="351"/>
      <c r="L107" s="351"/>
      <c r="M107" s="351"/>
      <c r="N107" s="351"/>
    </row>
    <row r="108" spans="1:23" s="24" customFormat="1" ht="16.5" hidden="1" customHeight="1" x14ac:dyDescent="0.2">
      <c r="A108" s="20"/>
      <c r="B108" s="20"/>
      <c r="C108" s="20"/>
      <c r="D108" s="20"/>
      <c r="E108" s="20"/>
      <c r="F108" s="20"/>
      <c r="G108" s="21"/>
      <c r="H108" s="21"/>
      <c r="I108" s="21"/>
      <c r="J108" s="21"/>
      <c r="K108" s="22"/>
      <c r="L108" s="22"/>
      <c r="M108" s="22"/>
      <c r="N108" s="22"/>
      <c r="O108" s="23"/>
      <c r="P108" s="23"/>
      <c r="Q108" s="23"/>
      <c r="R108" s="23"/>
      <c r="S108" s="23"/>
      <c r="T108" s="23"/>
      <c r="U108" s="23"/>
      <c r="V108" s="23"/>
      <c r="W108" s="23"/>
    </row>
    <row r="109" spans="1:23" s="24" customFormat="1" ht="18" hidden="1" customHeight="1" x14ac:dyDescent="0.25">
      <c r="A109" s="344" t="s">
        <v>75</v>
      </c>
      <c r="B109" s="344"/>
      <c r="C109" s="344"/>
      <c r="D109" s="344"/>
      <c r="E109" s="344"/>
      <c r="F109" s="344"/>
      <c r="G109" s="25">
        <f>SUM(G22+G26+G32+G43+G50+G53+G61+G66+G67+G68+G73+G74+G75+G76+G77+G78+G79+G84+G86+G87+G88+G89+G90+G92+G91+G96+G98+G102)</f>
        <v>901.2</v>
      </c>
      <c r="H109" s="25">
        <f t="shared" ref="H109:J109" si="1">SUM(H22+H26+H32+H43+H50+H53+H61+H66+H67+H68+H73+H74+H75+H76+H77+H78+H79+H84+H86+H87+H88+H89+H90+H92+H91+H96+H98+H102)</f>
        <v>1319.5</v>
      </c>
      <c r="I109" s="25">
        <f t="shared" si="1"/>
        <v>11023.960000000001</v>
      </c>
      <c r="J109" s="25">
        <f t="shared" si="1"/>
        <v>858.4</v>
      </c>
      <c r="K109" s="26"/>
      <c r="L109" s="22"/>
      <c r="M109" s="22"/>
      <c r="N109" s="22"/>
      <c r="O109" s="23"/>
      <c r="P109" s="23"/>
      <c r="Q109" s="23"/>
      <c r="R109" s="23"/>
      <c r="S109" s="23"/>
      <c r="T109" s="23"/>
      <c r="U109" s="23"/>
      <c r="V109" s="23"/>
      <c r="W109" s="23"/>
    </row>
    <row r="110" spans="1:23" s="24" customFormat="1" ht="18" hidden="1" customHeight="1" x14ac:dyDescent="0.25">
      <c r="A110" s="345" t="s">
        <v>76</v>
      </c>
      <c r="B110" s="345"/>
      <c r="C110" s="345"/>
      <c r="D110" s="345"/>
      <c r="E110" s="345"/>
      <c r="F110" s="345"/>
      <c r="G110" s="25"/>
      <c r="H110" s="25"/>
      <c r="I110" s="25"/>
      <c r="J110" s="25"/>
      <c r="K110" s="26"/>
      <c r="L110" s="22"/>
      <c r="M110" s="22"/>
      <c r="N110" s="22"/>
      <c r="O110" s="23"/>
      <c r="P110" s="23"/>
      <c r="Q110" s="23"/>
      <c r="R110" s="23"/>
      <c r="S110" s="23"/>
      <c r="T110" s="23"/>
      <c r="U110" s="23"/>
      <c r="V110" s="23"/>
      <c r="W110" s="23"/>
    </row>
    <row r="111" spans="1:23" s="24" customFormat="1" ht="18" hidden="1" customHeight="1" x14ac:dyDescent="0.25">
      <c r="A111" s="345" t="s">
        <v>77</v>
      </c>
      <c r="B111" s="345"/>
      <c r="C111" s="345"/>
      <c r="D111" s="345"/>
      <c r="E111" s="345"/>
      <c r="F111" s="345"/>
      <c r="G111" s="25">
        <f>G23+G44+G54+G62+G69+G82+G83+G103</f>
        <v>146.10000000000002</v>
      </c>
      <c r="H111" s="25">
        <f>H23+H44+H54+H62+H69+H82+H83+H103</f>
        <v>43</v>
      </c>
      <c r="I111" s="25">
        <f>I23+I44+I54+I62+I69+I82+I83+I103</f>
        <v>0</v>
      </c>
      <c r="J111" s="25">
        <f>J23+J44+J54+J62+J69+J82+J83+J103</f>
        <v>0</v>
      </c>
      <c r="K111" s="26"/>
      <c r="L111" s="22"/>
      <c r="M111" s="22"/>
      <c r="N111" s="22"/>
      <c r="O111" s="23"/>
      <c r="P111" s="23"/>
      <c r="Q111" s="23"/>
      <c r="R111" s="23"/>
      <c r="S111" s="23"/>
      <c r="T111" s="23"/>
      <c r="U111" s="23"/>
      <c r="V111" s="23"/>
      <c r="W111" s="23"/>
    </row>
    <row r="112" spans="1:23" s="24" customFormat="1" ht="18" hidden="1" customHeight="1" x14ac:dyDescent="0.25">
      <c r="A112" s="355" t="s">
        <v>78</v>
      </c>
      <c r="B112" s="355"/>
      <c r="C112" s="355"/>
      <c r="D112" s="355"/>
      <c r="E112" s="355"/>
      <c r="F112" s="355"/>
      <c r="G112" s="27"/>
      <c r="H112" s="27"/>
      <c r="I112" s="27"/>
      <c r="J112" s="27"/>
      <c r="K112" s="26"/>
      <c r="L112" s="22"/>
      <c r="M112" s="22"/>
      <c r="N112" s="22"/>
      <c r="O112" s="23"/>
      <c r="P112" s="23"/>
      <c r="Q112" s="23"/>
      <c r="R112" s="23"/>
      <c r="S112" s="23"/>
      <c r="T112" s="23"/>
      <c r="U112" s="23"/>
      <c r="V112" s="23"/>
      <c r="W112" s="23"/>
    </row>
    <row r="113" spans="1:23" s="24" customFormat="1" ht="33" hidden="1" customHeight="1" x14ac:dyDescent="0.25">
      <c r="A113" s="346" t="s">
        <v>79</v>
      </c>
      <c r="B113" s="346"/>
      <c r="C113" s="346"/>
      <c r="D113" s="346"/>
      <c r="E113" s="346"/>
      <c r="F113" s="346"/>
      <c r="G113" s="25"/>
      <c r="H113" s="25"/>
      <c r="I113" s="25"/>
      <c r="J113" s="25"/>
      <c r="K113" s="26"/>
      <c r="L113" s="22"/>
      <c r="M113" s="22"/>
      <c r="N113" s="22"/>
      <c r="O113" s="23"/>
      <c r="P113" s="23"/>
      <c r="Q113" s="23"/>
      <c r="R113" s="23"/>
      <c r="S113" s="23"/>
      <c r="T113" s="23"/>
      <c r="U113" s="23"/>
      <c r="V113" s="23"/>
      <c r="W113" s="23"/>
    </row>
    <row r="114" spans="1:23" s="24" customFormat="1" ht="18" hidden="1" customHeight="1" x14ac:dyDescent="0.25">
      <c r="A114" s="346" t="s">
        <v>80</v>
      </c>
      <c r="B114" s="346"/>
      <c r="C114" s="346"/>
      <c r="D114" s="346"/>
      <c r="E114" s="346"/>
      <c r="F114" s="346"/>
      <c r="G114" s="25">
        <f>SUM(G99)</f>
        <v>340</v>
      </c>
      <c r="H114" s="25">
        <f>SUM(H99)</f>
        <v>0</v>
      </c>
      <c r="I114" s="25">
        <f>SUM(I99)</f>
        <v>0</v>
      </c>
      <c r="J114" s="25">
        <f>SUM(J99)</f>
        <v>0</v>
      </c>
      <c r="K114" s="26"/>
      <c r="L114" s="22"/>
      <c r="M114" s="22"/>
      <c r="N114" s="22"/>
      <c r="O114" s="23"/>
      <c r="P114" s="23"/>
      <c r="Q114" s="23"/>
      <c r="R114" s="23"/>
      <c r="S114" s="23"/>
      <c r="T114" s="23"/>
      <c r="U114" s="23"/>
      <c r="V114" s="23"/>
      <c r="W114" s="23"/>
    </row>
    <row r="115" spans="1:23" s="24" customFormat="1" ht="26.25" hidden="1" customHeight="1" x14ac:dyDescent="0.25">
      <c r="A115" s="346" t="s">
        <v>81</v>
      </c>
      <c r="B115" s="346"/>
      <c r="C115" s="346"/>
      <c r="D115" s="346"/>
      <c r="E115" s="346"/>
      <c r="F115" s="346"/>
      <c r="G115" s="25"/>
      <c r="H115" s="25"/>
      <c r="I115" s="25"/>
      <c r="J115" s="25"/>
      <c r="K115" s="26"/>
      <c r="L115" s="22"/>
      <c r="M115" s="22"/>
      <c r="N115" s="22"/>
      <c r="O115" s="23"/>
      <c r="P115" s="23"/>
      <c r="Q115" s="23"/>
      <c r="R115" s="23"/>
      <c r="S115" s="23"/>
      <c r="T115" s="23"/>
      <c r="U115" s="23"/>
      <c r="V115" s="23"/>
      <c r="W115" s="23"/>
    </row>
    <row r="116" spans="1:23" s="24" customFormat="1" ht="27" hidden="1" customHeight="1" x14ac:dyDescent="0.25">
      <c r="A116" s="346" t="s">
        <v>82</v>
      </c>
      <c r="B116" s="346"/>
      <c r="C116" s="346"/>
      <c r="D116" s="346"/>
      <c r="E116" s="346"/>
      <c r="F116" s="346"/>
      <c r="G116" s="27"/>
      <c r="H116" s="27"/>
      <c r="I116" s="27"/>
      <c r="J116" s="27"/>
      <c r="K116" s="26"/>
      <c r="L116" s="22"/>
      <c r="M116" s="22"/>
      <c r="N116" s="22"/>
      <c r="O116" s="23"/>
      <c r="P116" s="23"/>
      <c r="Q116" s="23"/>
      <c r="R116" s="23"/>
      <c r="S116" s="23"/>
      <c r="T116" s="23"/>
      <c r="U116" s="23"/>
      <c r="V116" s="23"/>
      <c r="W116" s="23"/>
    </row>
    <row r="117" spans="1:23" s="24" customFormat="1" ht="20.25" hidden="1" customHeight="1" x14ac:dyDescent="0.25">
      <c r="A117" s="346" t="s">
        <v>83</v>
      </c>
      <c r="B117" s="346"/>
      <c r="C117" s="346"/>
      <c r="D117" s="346"/>
      <c r="E117" s="346"/>
      <c r="F117" s="346"/>
      <c r="G117" s="25">
        <f>G71+G51+G37</f>
        <v>61</v>
      </c>
      <c r="H117" s="25">
        <f>H71+H51+H37</f>
        <v>1116</v>
      </c>
      <c r="I117" s="25">
        <f>I71+I51+I37</f>
        <v>1117</v>
      </c>
      <c r="J117" s="25">
        <f>J71+J51+J37</f>
        <v>0</v>
      </c>
      <c r="K117" s="26"/>
      <c r="L117" s="22"/>
      <c r="M117" s="22"/>
      <c r="N117" s="22"/>
      <c r="O117" s="23"/>
      <c r="P117" s="23"/>
      <c r="Q117" s="23"/>
      <c r="R117" s="23"/>
      <c r="S117" s="23"/>
      <c r="T117" s="23"/>
      <c r="U117" s="23"/>
      <c r="V117" s="23"/>
      <c r="W117" s="23"/>
    </row>
    <row r="118" spans="1:23" s="24" customFormat="1" ht="28.5" hidden="1" customHeight="1" x14ac:dyDescent="0.25">
      <c r="A118" s="346" t="s">
        <v>84</v>
      </c>
      <c r="B118" s="346"/>
      <c r="C118" s="346"/>
      <c r="D118" s="346"/>
      <c r="E118" s="346"/>
      <c r="F118" s="346"/>
      <c r="G118" s="25">
        <f>G45</f>
        <v>5</v>
      </c>
      <c r="H118" s="25">
        <f>H45</f>
        <v>0</v>
      </c>
      <c r="I118" s="25">
        <f>I45</f>
        <v>0</v>
      </c>
      <c r="J118" s="25">
        <f>J45</f>
        <v>0</v>
      </c>
      <c r="K118" s="26"/>
      <c r="L118" s="22"/>
      <c r="M118" s="22"/>
      <c r="N118" s="22"/>
      <c r="O118" s="23"/>
      <c r="P118" s="23"/>
      <c r="Q118" s="23"/>
      <c r="R118" s="23"/>
      <c r="S118" s="23"/>
      <c r="T118" s="23"/>
      <c r="U118" s="23"/>
      <c r="V118" s="23"/>
      <c r="W118" s="23"/>
    </row>
    <row r="119" spans="1:23" s="24" customFormat="1" ht="26.25" hidden="1" customHeight="1" x14ac:dyDescent="0.25">
      <c r="A119" s="346" t="s">
        <v>85</v>
      </c>
      <c r="B119" s="346"/>
      <c r="C119" s="346"/>
      <c r="D119" s="346"/>
      <c r="E119" s="346"/>
      <c r="F119" s="346"/>
      <c r="G119" s="27"/>
      <c r="H119" s="27"/>
      <c r="I119" s="27"/>
      <c r="J119" s="27"/>
      <c r="K119" s="26"/>
      <c r="L119" s="22"/>
      <c r="M119" s="22"/>
      <c r="N119" s="22"/>
      <c r="O119" s="23"/>
      <c r="P119" s="23"/>
      <c r="Q119" s="23"/>
      <c r="R119" s="23"/>
      <c r="S119" s="23"/>
      <c r="T119" s="23"/>
      <c r="U119" s="23"/>
      <c r="V119" s="23"/>
      <c r="W119" s="23"/>
    </row>
    <row r="120" spans="1:23" s="24" customFormat="1" ht="10.5" hidden="1" customHeight="1" x14ac:dyDescent="0.25">
      <c r="A120" s="347" t="s">
        <v>86</v>
      </c>
      <c r="B120" s="347"/>
      <c r="C120" s="347"/>
      <c r="D120" s="347"/>
      <c r="E120" s="347"/>
      <c r="F120" s="347"/>
      <c r="G120" s="28">
        <f>G46+G24</f>
        <v>3</v>
      </c>
      <c r="H120" s="28">
        <f>H46+H24</f>
        <v>3</v>
      </c>
      <c r="I120" s="28">
        <f>I46+I24</f>
        <v>3</v>
      </c>
      <c r="J120" s="28">
        <f>J46+J24</f>
        <v>3</v>
      </c>
      <c r="K120" s="26"/>
      <c r="L120" s="22"/>
      <c r="M120" s="22"/>
      <c r="N120" s="22"/>
      <c r="O120" s="23"/>
      <c r="P120" s="23"/>
      <c r="Q120" s="23"/>
      <c r="R120" s="23"/>
      <c r="S120" s="23"/>
      <c r="T120" s="23"/>
      <c r="U120" s="23"/>
      <c r="V120" s="23"/>
      <c r="W120" s="23"/>
    </row>
    <row r="121" spans="1:23" s="24" customFormat="1" ht="20.25" hidden="1" customHeight="1" x14ac:dyDescent="0.25">
      <c r="A121" s="29"/>
      <c r="B121" s="29"/>
      <c r="C121" s="29"/>
      <c r="D121" s="29"/>
      <c r="E121" s="29"/>
      <c r="F121" s="29"/>
      <c r="G121" s="30">
        <f>SUM(G109:G120)</f>
        <v>1456.3000000000002</v>
      </c>
      <c r="H121" s="30">
        <f>SUM(H109:H120)</f>
        <v>2481.5</v>
      </c>
      <c r="I121" s="30">
        <f>SUM(I109:I120)</f>
        <v>12143.960000000001</v>
      </c>
      <c r="J121" s="30">
        <f>SUM(J109:J120)</f>
        <v>861.4</v>
      </c>
      <c r="K121" s="26"/>
      <c r="L121" s="22"/>
      <c r="M121" s="22"/>
      <c r="N121" s="22"/>
      <c r="O121" s="23"/>
      <c r="P121" s="23"/>
      <c r="Q121" s="23"/>
      <c r="R121" s="23"/>
      <c r="S121" s="23"/>
      <c r="T121" s="23"/>
      <c r="U121" s="23"/>
      <c r="V121" s="23"/>
      <c r="W121" s="23"/>
    </row>
    <row r="122" spans="1:23" s="24" customFormat="1" ht="20.25" customHeight="1" x14ac:dyDescent="0.2">
      <c r="A122" s="20"/>
      <c r="B122" s="20"/>
      <c r="C122" s="20"/>
      <c r="D122" s="20"/>
      <c r="E122" s="20"/>
      <c r="F122" s="20"/>
      <c r="G122" s="21"/>
      <c r="H122" s="21"/>
      <c r="I122" s="21"/>
      <c r="J122" s="21"/>
      <c r="K122" s="22"/>
      <c r="L122" s="22"/>
      <c r="M122" s="22"/>
      <c r="N122" s="22"/>
      <c r="O122" s="23"/>
      <c r="P122" s="23"/>
      <c r="Q122" s="23"/>
      <c r="R122" s="23"/>
      <c r="S122" s="23"/>
      <c r="T122" s="23"/>
      <c r="U122" s="23"/>
      <c r="V122" s="23"/>
      <c r="W122" s="23"/>
    </row>
    <row r="123" spans="1:23" s="24" customFormat="1" ht="15.75" x14ac:dyDescent="0.2">
      <c r="A123" s="20"/>
      <c r="B123" s="20"/>
      <c r="C123" s="20"/>
      <c r="D123" s="356" t="s">
        <v>87</v>
      </c>
      <c r="E123" s="356"/>
      <c r="F123" s="356"/>
      <c r="G123" s="356"/>
      <c r="H123" s="356"/>
      <c r="I123" s="21"/>
      <c r="J123" s="21"/>
      <c r="K123" s="22"/>
      <c r="L123" s="22"/>
      <c r="M123" s="22"/>
      <c r="N123" s="22"/>
      <c r="O123" s="23"/>
      <c r="P123" s="23"/>
      <c r="Q123" s="23"/>
      <c r="R123" s="23"/>
      <c r="S123" s="23"/>
      <c r="T123" s="23"/>
      <c r="U123" s="23"/>
      <c r="V123" s="23"/>
      <c r="W123" s="23"/>
    </row>
    <row r="124" spans="1:23" s="24" customFormat="1" x14ac:dyDescent="0.2">
      <c r="A124" s="20"/>
      <c r="B124" s="20"/>
      <c r="C124" s="20"/>
      <c r="D124" s="20"/>
      <c r="E124" s="20"/>
      <c r="F124" s="20"/>
      <c r="G124" s="21"/>
      <c r="H124" s="21"/>
      <c r="K124" s="22"/>
      <c r="L124" s="22"/>
      <c r="M124" s="22"/>
      <c r="N124" s="22"/>
      <c r="O124" s="23"/>
      <c r="P124" s="23"/>
      <c r="Q124" s="23"/>
      <c r="R124" s="23"/>
      <c r="S124" s="23"/>
      <c r="T124" s="23"/>
      <c r="U124" s="23"/>
      <c r="V124" s="23"/>
      <c r="W124" s="23"/>
    </row>
    <row r="125" spans="1:23" ht="74.25" customHeight="1" x14ac:dyDescent="0.2">
      <c r="A125" s="357" t="s">
        <v>88</v>
      </c>
      <c r="B125" s="357"/>
      <c r="C125" s="357"/>
      <c r="D125" s="357"/>
      <c r="E125" s="357"/>
      <c r="F125" s="357"/>
      <c r="G125" s="32" t="s">
        <v>144</v>
      </c>
      <c r="H125" s="32" t="s">
        <v>145</v>
      </c>
      <c r="I125" s="32" t="s">
        <v>123</v>
      </c>
      <c r="J125" s="132" t="s">
        <v>124</v>
      </c>
    </row>
    <row r="126" spans="1:23" ht="19.5" customHeight="1" x14ac:dyDescent="0.2">
      <c r="A126" s="33" t="s">
        <v>89</v>
      </c>
      <c r="B126" s="358" t="s">
        <v>90</v>
      </c>
      <c r="C126" s="358"/>
      <c r="D126" s="358"/>
      <c r="E126" s="358"/>
      <c r="F126" s="358"/>
      <c r="G126" s="34">
        <f>SUM(G127:G137)</f>
        <v>1453.3000000000002</v>
      </c>
      <c r="H126" s="34">
        <f>SUM(H127:H137)</f>
        <v>2478.5</v>
      </c>
      <c r="I126" s="34">
        <f>SUM(I127:I137)</f>
        <v>12140.960000000001</v>
      </c>
      <c r="J126" s="133">
        <f>SUM(J127:J137)</f>
        <v>858.4</v>
      </c>
    </row>
    <row r="127" spans="1:23" ht="21" customHeight="1" x14ac:dyDescent="0.2">
      <c r="A127" s="31" t="s">
        <v>91</v>
      </c>
      <c r="B127" s="348" t="s">
        <v>75</v>
      </c>
      <c r="C127" s="348"/>
      <c r="D127" s="348"/>
      <c r="E127" s="348"/>
      <c r="F127" s="348"/>
      <c r="G127" s="134">
        <f>G109</f>
        <v>901.2</v>
      </c>
      <c r="H127" s="144">
        <f>H109</f>
        <v>1319.5</v>
      </c>
      <c r="I127" s="135">
        <f>I109</f>
        <v>11023.960000000001</v>
      </c>
      <c r="J127" s="136">
        <f>J109</f>
        <v>858.4</v>
      </c>
      <c r="K127" s="35"/>
    </row>
    <row r="128" spans="1:23" ht="22.5" customHeight="1" x14ac:dyDescent="0.2">
      <c r="A128" s="31" t="s">
        <v>92</v>
      </c>
      <c r="B128" s="363" t="s">
        <v>76</v>
      </c>
      <c r="C128" s="363"/>
      <c r="D128" s="363"/>
      <c r="E128" s="363"/>
      <c r="F128" s="363"/>
      <c r="G128" s="134"/>
      <c r="H128" s="145"/>
      <c r="I128" s="138"/>
      <c r="J128" s="139"/>
      <c r="K128" s="35"/>
    </row>
    <row r="129" spans="1:11" ht="20.25" customHeight="1" x14ac:dyDescent="0.25">
      <c r="A129" s="31" t="s">
        <v>93</v>
      </c>
      <c r="B129" s="363" t="s">
        <v>77</v>
      </c>
      <c r="C129" s="363"/>
      <c r="D129" s="363"/>
      <c r="E129" s="363"/>
      <c r="F129" s="363"/>
      <c r="G129" s="140">
        <f>G111</f>
        <v>146.10000000000002</v>
      </c>
      <c r="H129" s="146">
        <f>H111</f>
        <v>43</v>
      </c>
      <c r="I129" s="141">
        <f>I111</f>
        <v>0</v>
      </c>
      <c r="J129" s="142">
        <f>J111</f>
        <v>0</v>
      </c>
      <c r="K129" s="35"/>
    </row>
    <row r="130" spans="1:11" ht="21" customHeight="1" x14ac:dyDescent="0.2">
      <c r="A130" s="31" t="s">
        <v>94</v>
      </c>
      <c r="B130" s="367" t="s">
        <v>78</v>
      </c>
      <c r="C130" s="367"/>
      <c r="D130" s="367"/>
      <c r="E130" s="367"/>
      <c r="F130" s="367"/>
      <c r="G130" s="134"/>
      <c r="H130" s="145"/>
      <c r="I130" s="138"/>
      <c r="J130" s="139"/>
      <c r="K130" s="36"/>
    </row>
    <row r="131" spans="1:11" ht="33.75" customHeight="1" x14ac:dyDescent="0.2">
      <c r="A131" s="31" t="s">
        <v>95</v>
      </c>
      <c r="B131" s="363" t="s">
        <v>79</v>
      </c>
      <c r="C131" s="363"/>
      <c r="D131" s="363"/>
      <c r="E131" s="363"/>
      <c r="F131" s="363"/>
      <c r="G131" s="134"/>
      <c r="H131" s="145"/>
      <c r="I131" s="138"/>
      <c r="J131" s="139"/>
      <c r="K131" s="35"/>
    </row>
    <row r="132" spans="1:11" ht="26.25" customHeight="1" x14ac:dyDescent="0.25">
      <c r="A132" s="31" t="s">
        <v>96</v>
      </c>
      <c r="B132" s="363" t="s">
        <v>80</v>
      </c>
      <c r="C132" s="363"/>
      <c r="D132" s="363"/>
      <c r="E132" s="363"/>
      <c r="F132" s="363"/>
      <c r="G132" s="140">
        <f>G114</f>
        <v>340</v>
      </c>
      <c r="H132" s="146">
        <f>H114</f>
        <v>0</v>
      </c>
      <c r="I132" s="141">
        <f>I114</f>
        <v>0</v>
      </c>
      <c r="J132" s="142">
        <f>J114</f>
        <v>0</v>
      </c>
      <c r="K132" s="35"/>
    </row>
    <row r="133" spans="1:11" ht="27.75" customHeight="1" x14ac:dyDescent="0.2">
      <c r="A133" s="31" t="s">
        <v>97</v>
      </c>
      <c r="B133" s="363" t="s">
        <v>98</v>
      </c>
      <c r="C133" s="363"/>
      <c r="D133" s="363"/>
      <c r="E133" s="363"/>
      <c r="F133" s="363"/>
      <c r="G133" s="134"/>
      <c r="H133" s="145"/>
      <c r="I133" s="138"/>
      <c r="J133" s="139"/>
      <c r="K133" s="35"/>
    </row>
    <row r="134" spans="1:11" ht="18" customHeight="1" x14ac:dyDescent="0.2">
      <c r="A134" s="31" t="s">
        <v>99</v>
      </c>
      <c r="B134" s="363" t="s">
        <v>82</v>
      </c>
      <c r="C134" s="363"/>
      <c r="D134" s="363"/>
      <c r="E134" s="363"/>
      <c r="F134" s="363"/>
      <c r="G134" s="134"/>
      <c r="H134" s="145"/>
      <c r="I134" s="138"/>
      <c r="J134" s="139"/>
      <c r="K134" s="36"/>
    </row>
    <row r="135" spans="1:11" ht="18.75" customHeight="1" x14ac:dyDescent="0.25">
      <c r="A135" s="31" t="s">
        <v>100</v>
      </c>
      <c r="B135" s="363" t="s">
        <v>83</v>
      </c>
      <c r="C135" s="363"/>
      <c r="D135" s="363"/>
      <c r="E135" s="363"/>
      <c r="F135" s="363"/>
      <c r="G135" s="141">
        <f t="shared" ref="G135:J136" si="2">G117</f>
        <v>61</v>
      </c>
      <c r="H135" s="147">
        <f t="shared" si="2"/>
        <v>1116</v>
      </c>
      <c r="I135" s="141">
        <f t="shared" si="2"/>
        <v>1117</v>
      </c>
      <c r="J135" s="142">
        <f t="shared" si="2"/>
        <v>0</v>
      </c>
      <c r="K135" s="35"/>
    </row>
    <row r="136" spans="1:11" ht="22.5" customHeight="1" x14ac:dyDescent="0.2">
      <c r="A136" s="31" t="s">
        <v>101</v>
      </c>
      <c r="B136" s="363" t="s">
        <v>84</v>
      </c>
      <c r="C136" s="363"/>
      <c r="D136" s="363"/>
      <c r="E136" s="363"/>
      <c r="F136" s="363"/>
      <c r="G136" s="134">
        <f t="shared" si="2"/>
        <v>5</v>
      </c>
      <c r="H136" s="144">
        <f t="shared" si="2"/>
        <v>0</v>
      </c>
      <c r="I136" s="135">
        <f t="shared" si="2"/>
        <v>0</v>
      </c>
      <c r="J136" s="136">
        <f t="shared" si="2"/>
        <v>0</v>
      </c>
      <c r="K136" s="36"/>
    </row>
    <row r="137" spans="1:11" ht="33" customHeight="1" x14ac:dyDescent="0.2">
      <c r="A137" s="31" t="s">
        <v>102</v>
      </c>
      <c r="B137" s="363" t="s">
        <v>85</v>
      </c>
      <c r="C137" s="363"/>
      <c r="D137" s="363"/>
      <c r="E137" s="363"/>
      <c r="F137" s="363"/>
      <c r="G137" s="134"/>
      <c r="H137" s="145"/>
      <c r="I137" s="137"/>
      <c r="J137" s="143"/>
      <c r="K137" s="36"/>
    </row>
    <row r="138" spans="1:11" ht="33.75" customHeight="1" x14ac:dyDescent="0.2">
      <c r="A138" s="33" t="s">
        <v>103</v>
      </c>
      <c r="B138" s="364" t="s">
        <v>86</v>
      </c>
      <c r="C138" s="364"/>
      <c r="D138" s="364"/>
      <c r="E138" s="364"/>
      <c r="F138" s="364"/>
      <c r="G138" s="37">
        <f>G120</f>
        <v>3</v>
      </c>
      <c r="H138" s="37">
        <f>H120</f>
        <v>3</v>
      </c>
      <c r="I138" s="37">
        <f>I120</f>
        <v>3</v>
      </c>
      <c r="J138" s="131">
        <f>J120</f>
        <v>3</v>
      </c>
      <c r="K138" s="35"/>
    </row>
    <row r="139" spans="1:11" ht="25.5" customHeight="1" x14ac:dyDescent="0.2">
      <c r="A139" s="31" t="s">
        <v>104</v>
      </c>
      <c r="B139" s="365" t="s">
        <v>105</v>
      </c>
      <c r="C139" s="365"/>
      <c r="D139" s="365"/>
      <c r="E139" s="365"/>
      <c r="F139" s="38"/>
      <c r="G139" s="149"/>
      <c r="H139" s="148"/>
      <c r="I139" s="31"/>
      <c r="J139" s="130"/>
      <c r="K139" s="39"/>
    </row>
    <row r="140" spans="1:11" ht="21" customHeight="1" x14ac:dyDescent="0.2">
      <c r="A140" s="40" t="s">
        <v>106</v>
      </c>
      <c r="B140" s="366" t="s">
        <v>107</v>
      </c>
      <c r="C140" s="366"/>
      <c r="D140" s="366"/>
      <c r="E140" s="366"/>
      <c r="F140" s="38"/>
      <c r="G140" s="149"/>
      <c r="H140" s="148"/>
      <c r="I140" s="31"/>
      <c r="J140" s="31"/>
      <c r="K140" s="39"/>
    </row>
    <row r="141" spans="1:11" ht="21" customHeight="1" x14ac:dyDescent="0.2">
      <c r="A141" s="40" t="s">
        <v>108</v>
      </c>
      <c r="B141" s="366" t="s">
        <v>109</v>
      </c>
      <c r="C141" s="366"/>
      <c r="D141" s="366"/>
      <c r="E141" s="366"/>
      <c r="F141" s="38"/>
      <c r="G141" s="149"/>
      <c r="H141" s="148"/>
      <c r="I141" s="31"/>
      <c r="J141" s="31"/>
      <c r="K141" s="39"/>
    </row>
    <row r="142" spans="1:11" ht="29.25" customHeight="1" x14ac:dyDescent="0.2">
      <c r="A142" s="362" t="s">
        <v>110</v>
      </c>
      <c r="B142" s="362"/>
      <c r="C142" s="362"/>
      <c r="D142" s="362"/>
      <c r="E142" s="362"/>
      <c r="F142" s="362"/>
      <c r="G142" s="41">
        <f>SUM(G127:G138)</f>
        <v>1456.3000000000002</v>
      </c>
      <c r="H142" s="41">
        <f>SUM(H127:H138)</f>
        <v>2481.5</v>
      </c>
      <c r="I142" s="41">
        <f>SUM(I127:I138)</f>
        <v>12143.960000000001</v>
      </c>
      <c r="J142" s="41">
        <f>SUM(J127:J138)</f>
        <v>861.4</v>
      </c>
      <c r="K142" s="35"/>
    </row>
    <row r="143" spans="1:11" x14ac:dyDescent="0.2">
      <c r="G143" s="42"/>
      <c r="H143" s="42"/>
      <c r="I143" s="42"/>
      <c r="J143" s="42"/>
    </row>
  </sheetData>
  <sheetProtection selectLockedCells="1" selectUnlockedCells="1"/>
  <mergeCells count="225">
    <mergeCell ref="O61:Q61"/>
    <mergeCell ref="K1:N1"/>
    <mergeCell ref="K7:N7"/>
    <mergeCell ref="N61:N62"/>
    <mergeCell ref="C57:F57"/>
    <mergeCell ref="B58:F58"/>
    <mergeCell ref="A142:F142"/>
    <mergeCell ref="B136:F136"/>
    <mergeCell ref="B137:F137"/>
    <mergeCell ref="B138:F138"/>
    <mergeCell ref="B139:E139"/>
    <mergeCell ref="B140:E140"/>
    <mergeCell ref="B141:E141"/>
    <mergeCell ref="B130:F130"/>
    <mergeCell ref="B131:F131"/>
    <mergeCell ref="B132:F132"/>
    <mergeCell ref="B133:F133"/>
    <mergeCell ref="B134:F134"/>
    <mergeCell ref="B135:F135"/>
    <mergeCell ref="B128:F128"/>
    <mergeCell ref="B129:F129"/>
    <mergeCell ref="A115:F115"/>
    <mergeCell ref="A116:F116"/>
    <mergeCell ref="A117:F117"/>
    <mergeCell ref="A118:F118"/>
    <mergeCell ref="A119:F119"/>
    <mergeCell ref="A120:F120"/>
    <mergeCell ref="B127:F127"/>
    <mergeCell ref="C105:F105"/>
    <mergeCell ref="K105:N105"/>
    <mergeCell ref="K106:N106"/>
    <mergeCell ref="A107:F107"/>
    <mergeCell ref="K107:N107"/>
    <mergeCell ref="B106:F106"/>
    <mergeCell ref="A112:F112"/>
    <mergeCell ref="A113:F113"/>
    <mergeCell ref="A114:F114"/>
    <mergeCell ref="D123:H123"/>
    <mergeCell ref="A125:F125"/>
    <mergeCell ref="B126:F126"/>
    <mergeCell ref="A102:A104"/>
    <mergeCell ref="B102:B104"/>
    <mergeCell ref="C102:C104"/>
    <mergeCell ref="D102:D104"/>
    <mergeCell ref="E102:E104"/>
    <mergeCell ref="K104:N104"/>
    <mergeCell ref="A109:F109"/>
    <mergeCell ref="A110:F110"/>
    <mergeCell ref="A111:F111"/>
    <mergeCell ref="A98:A101"/>
    <mergeCell ref="B98:B101"/>
    <mergeCell ref="C98:C101"/>
    <mergeCell ref="D98:D101"/>
    <mergeCell ref="E98:E101"/>
    <mergeCell ref="K98:K99"/>
    <mergeCell ref="K93:N93"/>
    <mergeCell ref="C94:F94"/>
    <mergeCell ref="K94:N94"/>
    <mergeCell ref="C95:N95"/>
    <mergeCell ref="M98:M99"/>
    <mergeCell ref="N98:N99"/>
    <mergeCell ref="L98:L99"/>
    <mergeCell ref="A96:A97"/>
    <mergeCell ref="B96:B97"/>
    <mergeCell ref="C96:C97"/>
    <mergeCell ref="D96:D97"/>
    <mergeCell ref="E96:E97"/>
    <mergeCell ref="K97:N97"/>
    <mergeCell ref="K101:N101"/>
    <mergeCell ref="G79:G81"/>
    <mergeCell ref="H79:H81"/>
    <mergeCell ref="I79:I81"/>
    <mergeCell ref="J79:J81"/>
    <mergeCell ref="K85:N85"/>
    <mergeCell ref="A86:A93"/>
    <mergeCell ref="B86:B93"/>
    <mergeCell ref="C86:C93"/>
    <mergeCell ref="D86:D93"/>
    <mergeCell ref="E86:E93"/>
    <mergeCell ref="A73:A85"/>
    <mergeCell ref="B73:B85"/>
    <mergeCell ref="C73:C85"/>
    <mergeCell ref="D73:D85"/>
    <mergeCell ref="E73:E85"/>
    <mergeCell ref="F79:F81"/>
    <mergeCell ref="F86:F91"/>
    <mergeCell ref="G86:G91"/>
    <mergeCell ref="H86:H91"/>
    <mergeCell ref="I86:I91"/>
    <mergeCell ref="J86:J91"/>
    <mergeCell ref="C65:N65"/>
    <mergeCell ref="A66:A72"/>
    <mergeCell ref="B66:B72"/>
    <mergeCell ref="C66:C72"/>
    <mergeCell ref="D66:D72"/>
    <mergeCell ref="E66:E72"/>
    <mergeCell ref="K72:N72"/>
    <mergeCell ref="C64:F64"/>
    <mergeCell ref="K64:N64"/>
    <mergeCell ref="R53:R55"/>
    <mergeCell ref="S53:S55"/>
    <mergeCell ref="T53:T55"/>
    <mergeCell ref="U53:U55"/>
    <mergeCell ref="R56:U56"/>
    <mergeCell ref="K56:N56"/>
    <mergeCell ref="K54:K55"/>
    <mergeCell ref="L54:N55"/>
    <mergeCell ref="A53:A56"/>
    <mergeCell ref="B53:B56"/>
    <mergeCell ref="C53:C56"/>
    <mergeCell ref="D53:D56"/>
    <mergeCell ref="E53:E56"/>
    <mergeCell ref="L53:N53"/>
    <mergeCell ref="A61:A63"/>
    <mergeCell ref="E50:E52"/>
    <mergeCell ref="D50:D52"/>
    <mergeCell ref="K50:K51"/>
    <mergeCell ref="A50:A52"/>
    <mergeCell ref="B50:B52"/>
    <mergeCell ref="C50:C52"/>
    <mergeCell ref="C48:F48"/>
    <mergeCell ref="K48:N48"/>
    <mergeCell ref="C49:N49"/>
    <mergeCell ref="L50:N51"/>
    <mergeCell ref="K52:N52"/>
    <mergeCell ref="K57:N57"/>
    <mergeCell ref="K58:N58"/>
    <mergeCell ref="B59:N59"/>
    <mergeCell ref="C60:N60"/>
    <mergeCell ref="B61:B63"/>
    <mergeCell ref="C61:C63"/>
    <mergeCell ref="D61:D63"/>
    <mergeCell ref="E61:E63"/>
    <mergeCell ref="K63:N63"/>
    <mergeCell ref="K61:K62"/>
    <mergeCell ref="L61:L62"/>
    <mergeCell ref="M61:M62"/>
    <mergeCell ref="B41:N41"/>
    <mergeCell ref="C42:N42"/>
    <mergeCell ref="A43:A47"/>
    <mergeCell ref="B43:B47"/>
    <mergeCell ref="C43:C47"/>
    <mergeCell ref="D43:D47"/>
    <mergeCell ref="E43:E47"/>
    <mergeCell ref="S36:S37"/>
    <mergeCell ref="T36:T37"/>
    <mergeCell ref="L43:N43"/>
    <mergeCell ref="K47:N47"/>
    <mergeCell ref="K45:K46"/>
    <mergeCell ref="L45:N46"/>
    <mergeCell ref="L44:N44"/>
    <mergeCell ref="U36:U37"/>
    <mergeCell ref="C39:F39"/>
    <mergeCell ref="K39:N39"/>
    <mergeCell ref="B40:F40"/>
    <mergeCell ref="K40:N40"/>
    <mergeCell ref="J32:J34"/>
    <mergeCell ref="K35:N35"/>
    <mergeCell ref="A36:A38"/>
    <mergeCell ref="B36:B38"/>
    <mergeCell ref="C36:C38"/>
    <mergeCell ref="R36:R37"/>
    <mergeCell ref="C31:N31"/>
    <mergeCell ref="A32:A35"/>
    <mergeCell ref="B32:B35"/>
    <mergeCell ref="C32:C35"/>
    <mergeCell ref="D32:D35"/>
    <mergeCell ref="E32:E35"/>
    <mergeCell ref="F32:F34"/>
    <mergeCell ref="G32:G34"/>
    <mergeCell ref="H32:H34"/>
    <mergeCell ref="I32:I34"/>
    <mergeCell ref="C30:F30"/>
    <mergeCell ref="K30:N30"/>
    <mergeCell ref="L22:L24"/>
    <mergeCell ref="M22:M24"/>
    <mergeCell ref="N22:N24"/>
    <mergeCell ref="K25:N25"/>
    <mergeCell ref="A26:A29"/>
    <mergeCell ref="B26:B29"/>
    <mergeCell ref="C26:C29"/>
    <mergeCell ref="D26:D29"/>
    <mergeCell ref="E26:E29"/>
    <mergeCell ref="F26:F28"/>
    <mergeCell ref="G26:G28"/>
    <mergeCell ref="H26:H28"/>
    <mergeCell ref="I26:I28"/>
    <mergeCell ref="J26:J28"/>
    <mergeCell ref="K29:N29"/>
    <mergeCell ref="B15:B17"/>
    <mergeCell ref="C15:C17"/>
    <mergeCell ref="D15:D17"/>
    <mergeCell ref="E15:E17"/>
    <mergeCell ref="F15:F17"/>
    <mergeCell ref="C21:N21"/>
    <mergeCell ref="A22:A25"/>
    <mergeCell ref="B22:B25"/>
    <mergeCell ref="C22:C25"/>
    <mergeCell ref="D22:D25"/>
    <mergeCell ref="E22:E25"/>
    <mergeCell ref="K22:K24"/>
    <mergeCell ref="O67:R68"/>
    <mergeCell ref="K3:L3"/>
    <mergeCell ref="K4:L4"/>
    <mergeCell ref="K5:L5"/>
    <mergeCell ref="K6:N6"/>
    <mergeCell ref="A18:N18"/>
    <mergeCell ref="A19:N19"/>
    <mergeCell ref="B20:N20"/>
    <mergeCell ref="K8:N8"/>
    <mergeCell ref="K9:N9"/>
    <mergeCell ref="K11:N11"/>
    <mergeCell ref="K10:N10"/>
    <mergeCell ref="A12:F12"/>
    <mergeCell ref="L12:N12"/>
    <mergeCell ref="A13:N13"/>
    <mergeCell ref="A14:N14"/>
    <mergeCell ref="G15:G17"/>
    <mergeCell ref="H15:H17"/>
    <mergeCell ref="I15:I17"/>
    <mergeCell ref="J15:J17"/>
    <mergeCell ref="K15:N15"/>
    <mergeCell ref="K16:K17"/>
    <mergeCell ref="L16:N16"/>
    <mergeCell ref="A15:A17"/>
  </mergeCells>
  <pageMargins left="0.98425196850393704" right="0.39370078740157483" top="0.59055118110236227" bottom="0.59055118110236227" header="3.937007874015748E-2" footer="0.51181102362204722"/>
  <pageSetup paperSize="9" firstPageNumber="81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6"/>
  <sheetViews>
    <sheetView workbookViewId="0">
      <selection activeCell="A8" sqref="A8"/>
    </sheetView>
  </sheetViews>
  <sheetFormatPr defaultColWidth="11.5703125" defaultRowHeight="12.75" x14ac:dyDescent="0.2"/>
  <cols>
    <col min="1" max="1" width="28.28515625" style="43" customWidth="1"/>
    <col min="2" max="2" width="57" style="43" customWidth="1"/>
    <col min="3" max="3" width="15.42578125" style="43" customWidth="1"/>
    <col min="4" max="16384" width="11.5703125" style="43"/>
  </cols>
  <sheetData>
    <row r="2" spans="1:3" ht="15.2" customHeight="1" x14ac:dyDescent="0.2">
      <c r="A2" s="373" t="s">
        <v>111</v>
      </c>
      <c r="B2" s="373"/>
      <c r="C2" s="373"/>
    </row>
    <row r="3" spans="1:3" ht="15.75" x14ac:dyDescent="0.2">
      <c r="A3" s="44"/>
      <c r="B3" s="373"/>
      <c r="C3" s="373"/>
    </row>
    <row r="4" spans="1:3" ht="17.25" customHeight="1" x14ac:dyDescent="0.2">
      <c r="A4" s="45" t="s">
        <v>112</v>
      </c>
      <c r="B4" s="372" t="s">
        <v>113</v>
      </c>
      <c r="C4" s="372"/>
    </row>
    <row r="5" spans="1:3" ht="21.75" customHeight="1" x14ac:dyDescent="0.2">
      <c r="A5" s="46" t="s">
        <v>19</v>
      </c>
      <c r="B5" s="372" t="s">
        <v>114</v>
      </c>
      <c r="C5" s="372"/>
    </row>
    <row r="6" spans="1:3" ht="24.75" customHeight="1" x14ac:dyDescent="0.2">
      <c r="A6" s="46" t="s">
        <v>115</v>
      </c>
      <c r="B6" s="369" t="s">
        <v>116</v>
      </c>
      <c r="C6" s="369"/>
    </row>
    <row r="7" spans="1:3" ht="19.5" customHeight="1" x14ac:dyDescent="0.2">
      <c r="A7" s="46" t="s">
        <v>71</v>
      </c>
      <c r="B7" s="47" t="s">
        <v>117</v>
      </c>
      <c r="C7" s="48"/>
    </row>
    <row r="8" spans="1:3" ht="20.25" customHeight="1" x14ac:dyDescent="0.2">
      <c r="A8" s="46" t="s">
        <v>43</v>
      </c>
      <c r="B8" s="369" t="s">
        <v>146</v>
      </c>
      <c r="C8" s="369"/>
    </row>
    <row r="9" spans="1:3" ht="21" customHeight="1" x14ac:dyDescent="0.2">
      <c r="A9" s="49">
        <v>145470016</v>
      </c>
      <c r="B9" s="370" t="s">
        <v>118</v>
      </c>
      <c r="C9" s="370"/>
    </row>
    <row r="10" spans="1:3" ht="21.75" customHeight="1" x14ac:dyDescent="0.2">
      <c r="A10" s="50">
        <v>145907544</v>
      </c>
      <c r="B10" s="371" t="s">
        <v>119</v>
      </c>
      <c r="C10" s="371"/>
    </row>
    <row r="11" spans="1:3" ht="15.75" customHeight="1" x14ac:dyDescent="0.2">
      <c r="A11" s="45"/>
      <c r="B11" s="372"/>
      <c r="C11" s="372"/>
    </row>
    <row r="12" spans="1:3" ht="15.75" x14ac:dyDescent="0.25">
      <c r="A12" s="51"/>
      <c r="B12" s="51"/>
      <c r="C12" s="51"/>
    </row>
    <row r="13" spans="1:3" ht="12.95" customHeight="1" x14ac:dyDescent="0.2">
      <c r="A13" s="368" t="s">
        <v>120</v>
      </c>
      <c r="B13" s="368"/>
      <c r="C13" s="368"/>
    </row>
    <row r="16" spans="1:3" x14ac:dyDescent="0.2">
      <c r="B16" s="52"/>
    </row>
  </sheetData>
  <sheetProtection selectLockedCells="1" selectUnlockedCells="1"/>
  <mergeCells count="10">
    <mergeCell ref="A2:C2"/>
    <mergeCell ref="B3:C3"/>
    <mergeCell ref="B4:C4"/>
    <mergeCell ref="B5:C5"/>
    <mergeCell ref="B6:C6"/>
    <mergeCell ref="A13:C13"/>
    <mergeCell ref="B8:C8"/>
    <mergeCell ref="B9:C9"/>
    <mergeCell ref="B10:C10"/>
    <mergeCell ref="B11:C11"/>
  </mergeCells>
  <pageMargins left="1.1811023622047245" right="0.39370078740157483" top="0.59055118110236227" bottom="0.59055118110236227" header="3.937007874015748E-2" footer="0.51181102362204722"/>
  <pageSetup paperSize="9" firstPageNumber="91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5</vt:i4>
      </vt:variant>
    </vt:vector>
  </HeadingPairs>
  <TitlesOfParts>
    <vt:vector size="7" baseType="lpstr">
      <vt:lpstr>1_c_1_c_1_forma</vt:lpstr>
      <vt:lpstr>vykdytojų_kodai</vt:lpstr>
      <vt:lpstr>__xlnm.Print_Area</vt:lpstr>
      <vt:lpstr>__xlnm.Print_Titles</vt:lpstr>
      <vt:lpstr>Excel_BuiltIn_Print_Titles_1</vt:lpstr>
      <vt:lpstr>vykdytojų_kodai!Print_Area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IT-PC</dc:creator>
  <cp:lastModifiedBy>Rasa Macienė</cp:lastModifiedBy>
  <cp:lastPrinted>2018-09-17T06:23:14Z</cp:lastPrinted>
  <dcterms:created xsi:type="dcterms:W3CDTF">2017-11-28T08:05:26Z</dcterms:created>
  <dcterms:modified xsi:type="dcterms:W3CDTF">2019-02-12T11:15:38Z</dcterms:modified>
</cp:coreProperties>
</file>