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.maciene\Desktop\2017_2019_WWW_12_21\"/>
    </mc:Choice>
  </mc:AlternateContent>
  <bookViews>
    <workbookView xWindow="0" yWindow="0" windowWidth="28800" windowHeight="12435" tabRatio="564"/>
  </bookViews>
  <sheets>
    <sheet name="1_c_1_c_1_forma" sheetId="1" r:id="rId1"/>
    <sheet name="vykdytojų_kodai" sheetId="3" r:id="rId2"/>
  </sheets>
  <definedNames>
    <definedName name="Excel_BuiltIn_Print_Titles_1_1">#REF!</definedName>
    <definedName name="Excel_BuiltIn_Print_Titles_1_1_1">'1_c_1_c_1_forma'!$A$11:$HQ$13</definedName>
    <definedName name="Excel_BuiltIn_Print_Titles_2_1">"$#REF!.$A$5:$IS$7"</definedName>
    <definedName name="Excel_BuiltIn_Print_Titles_2_1_1">#REF!</definedName>
    <definedName name="_xlnm.Print_Titles" localSheetId="0">'1_c_1_c_1_forma'!$11:$13</definedName>
  </definedNames>
  <calcPr calcId="152511"/>
</workbook>
</file>

<file path=xl/calcChain.xml><?xml version="1.0" encoding="utf-8"?>
<calcChain xmlns="http://schemas.openxmlformats.org/spreadsheetml/2006/main">
  <c r="H127" i="1" l="1"/>
  <c r="I127" i="1"/>
  <c r="J127" i="1"/>
  <c r="K127" i="1"/>
  <c r="G127" i="1"/>
  <c r="H126" i="1" l="1"/>
  <c r="I126" i="1"/>
  <c r="J126" i="1"/>
  <c r="K126" i="1"/>
  <c r="G126" i="1"/>
  <c r="G129" i="1" l="1"/>
  <c r="G128" i="1"/>
  <c r="G125" i="1"/>
  <c r="G69" i="1" l="1"/>
  <c r="H129" i="1"/>
  <c r="I129" i="1"/>
  <c r="J129" i="1"/>
  <c r="K129" i="1"/>
  <c r="G143" i="1"/>
  <c r="G148" i="1" l="1"/>
  <c r="K71" i="1" l="1"/>
  <c r="J148" i="1" l="1"/>
  <c r="K148" i="1"/>
  <c r="I125" i="1" l="1"/>
  <c r="I138" i="1" s="1"/>
  <c r="I148" i="1"/>
  <c r="H148" i="1"/>
  <c r="I117" i="1" l="1"/>
  <c r="I121" i="1"/>
  <c r="H18" i="1"/>
  <c r="G130" i="1" l="1"/>
  <c r="G146" i="1" s="1"/>
  <c r="H128" i="1"/>
  <c r="H147" i="1" s="1"/>
  <c r="I128" i="1"/>
  <c r="I147" i="1" s="1"/>
  <c r="J128" i="1"/>
  <c r="J147" i="1" s="1"/>
  <c r="K128" i="1"/>
  <c r="K147" i="1" s="1"/>
  <c r="I140" i="1"/>
  <c r="J140" i="1"/>
  <c r="K140" i="1"/>
  <c r="H125" i="1"/>
  <c r="H138" i="1" s="1"/>
  <c r="J125" i="1"/>
  <c r="J138" i="1" s="1"/>
  <c r="K125" i="1"/>
  <c r="K138" i="1" s="1"/>
  <c r="G138" i="1"/>
  <c r="H143" i="1" l="1"/>
  <c r="I143" i="1"/>
  <c r="J143" i="1"/>
  <c r="K143" i="1"/>
  <c r="G147" i="1"/>
  <c r="H131" i="1"/>
  <c r="H69" i="1" l="1"/>
  <c r="I69" i="1"/>
  <c r="J69" i="1"/>
  <c r="K69" i="1"/>
  <c r="H130" i="1"/>
  <c r="H146" i="1" s="1"/>
  <c r="I130" i="1"/>
  <c r="I146" i="1" s="1"/>
  <c r="J130" i="1"/>
  <c r="K130" i="1"/>
  <c r="K146" i="1" s="1"/>
  <c r="H140" i="1"/>
  <c r="H21" i="1"/>
  <c r="I21" i="1"/>
  <c r="J21" i="1"/>
  <c r="K21" i="1"/>
  <c r="K103" i="1"/>
  <c r="K104" i="1" s="1"/>
  <c r="J103" i="1"/>
  <c r="J104" i="1" s="1"/>
  <c r="I103" i="1"/>
  <c r="I104" i="1" s="1"/>
  <c r="H103" i="1"/>
  <c r="H104" i="1" s="1"/>
  <c r="G103" i="1"/>
  <c r="G104" i="1" s="1"/>
  <c r="H99" i="1"/>
  <c r="I99" i="1"/>
  <c r="J99" i="1"/>
  <c r="K99" i="1"/>
  <c r="G99" i="1"/>
  <c r="H149" i="1"/>
  <c r="I131" i="1"/>
  <c r="I149" i="1" s="1"/>
  <c r="J131" i="1"/>
  <c r="J149" i="1" s="1"/>
  <c r="K131" i="1"/>
  <c r="K149" i="1" s="1"/>
  <c r="G140" i="1"/>
  <c r="H43" i="1"/>
  <c r="I43" i="1"/>
  <c r="J43" i="1"/>
  <c r="K43" i="1"/>
  <c r="G43" i="1"/>
  <c r="H27" i="1"/>
  <c r="I27" i="1"/>
  <c r="J27" i="1"/>
  <c r="K27" i="1"/>
  <c r="G27" i="1"/>
  <c r="G131" i="1"/>
  <c r="G149" i="1" s="1"/>
  <c r="I122" i="1"/>
  <c r="I118" i="1"/>
  <c r="H113" i="1"/>
  <c r="H114" i="1" s="1"/>
  <c r="I113" i="1"/>
  <c r="I114" i="1" s="1"/>
  <c r="J113" i="1"/>
  <c r="J114" i="1" s="1"/>
  <c r="K113" i="1"/>
  <c r="K114" i="1" s="1"/>
  <c r="H109" i="1"/>
  <c r="H110" i="1" s="1"/>
  <c r="I109" i="1"/>
  <c r="I110" i="1" s="1"/>
  <c r="J109" i="1"/>
  <c r="J110" i="1" s="1"/>
  <c r="K109" i="1"/>
  <c r="K110" i="1" s="1"/>
  <c r="H95" i="1"/>
  <c r="I95" i="1"/>
  <c r="J95" i="1"/>
  <c r="J100" i="1" s="1"/>
  <c r="H91" i="1"/>
  <c r="I91" i="1"/>
  <c r="J91" i="1"/>
  <c r="K91" i="1"/>
  <c r="H89" i="1"/>
  <c r="I89" i="1"/>
  <c r="J89" i="1"/>
  <c r="K89" i="1"/>
  <c r="H86" i="1"/>
  <c r="I86" i="1"/>
  <c r="J86" i="1"/>
  <c r="K86" i="1"/>
  <c r="H83" i="1"/>
  <c r="I83" i="1"/>
  <c r="J83" i="1"/>
  <c r="K83" i="1"/>
  <c r="H81" i="1"/>
  <c r="H92" i="1"/>
  <c r="I81" i="1"/>
  <c r="J81" i="1"/>
  <c r="K81" i="1"/>
  <c r="H77" i="1"/>
  <c r="I77" i="1"/>
  <c r="J77" i="1"/>
  <c r="K77" i="1"/>
  <c r="H73" i="1"/>
  <c r="I73" i="1"/>
  <c r="J73" i="1"/>
  <c r="K73" i="1"/>
  <c r="H71" i="1"/>
  <c r="I71" i="1"/>
  <c r="J71" i="1"/>
  <c r="H60" i="1"/>
  <c r="H61" i="1" s="1"/>
  <c r="I60" i="1"/>
  <c r="I61" i="1" s="1"/>
  <c r="J60" i="1"/>
  <c r="J61" i="1" s="1"/>
  <c r="K60" i="1"/>
  <c r="K61" i="1" s="1"/>
  <c r="H55" i="1"/>
  <c r="I55" i="1"/>
  <c r="J55" i="1"/>
  <c r="K55" i="1"/>
  <c r="H51" i="1"/>
  <c r="I51" i="1"/>
  <c r="J51" i="1"/>
  <c r="K51" i="1"/>
  <c r="H49" i="1"/>
  <c r="I49" i="1"/>
  <c r="J49" i="1"/>
  <c r="K49" i="1"/>
  <c r="H47" i="1"/>
  <c r="H56" i="1" s="1"/>
  <c r="I47" i="1"/>
  <c r="J47" i="1"/>
  <c r="K47" i="1"/>
  <c r="H39" i="1"/>
  <c r="I39" i="1"/>
  <c r="J39" i="1"/>
  <c r="K39" i="1"/>
  <c r="H37" i="1"/>
  <c r="I37" i="1"/>
  <c r="J37" i="1"/>
  <c r="K37" i="1"/>
  <c r="H34" i="1"/>
  <c r="I34" i="1"/>
  <c r="J34" i="1"/>
  <c r="K34" i="1"/>
  <c r="H32" i="1"/>
  <c r="I32" i="1"/>
  <c r="J32" i="1"/>
  <c r="K32" i="1"/>
  <c r="H23" i="1"/>
  <c r="I23" i="1"/>
  <c r="J23" i="1"/>
  <c r="K23" i="1"/>
  <c r="K95" i="1"/>
  <c r="G55" i="1"/>
  <c r="G37" i="1"/>
  <c r="H117" i="1"/>
  <c r="H118" i="1" s="1"/>
  <c r="H121" i="1"/>
  <c r="H122" i="1" s="1"/>
  <c r="G21" i="1"/>
  <c r="G23" i="1"/>
  <c r="G32" i="1"/>
  <c r="G34" i="1"/>
  <c r="G39" i="1"/>
  <c r="G47" i="1"/>
  <c r="G49" i="1"/>
  <c r="G51" i="1"/>
  <c r="G60" i="1"/>
  <c r="G61" i="1" s="1"/>
  <c r="G71" i="1"/>
  <c r="G73" i="1"/>
  <c r="G77" i="1"/>
  <c r="G81" i="1"/>
  <c r="G83" i="1"/>
  <c r="G86" i="1"/>
  <c r="G89" i="1"/>
  <c r="G91" i="1"/>
  <c r="G95" i="1"/>
  <c r="G109" i="1"/>
  <c r="G110" i="1" s="1"/>
  <c r="G113" i="1"/>
  <c r="G114" i="1" s="1"/>
  <c r="G117" i="1"/>
  <c r="G118" i="1" s="1"/>
  <c r="G121" i="1"/>
  <c r="G122" i="1" s="1"/>
  <c r="K121" i="1"/>
  <c r="K122" i="1" s="1"/>
  <c r="J121" i="1"/>
  <c r="J122" i="1" s="1"/>
  <c r="J117" i="1"/>
  <c r="J118" i="1" s="1"/>
  <c r="K117" i="1"/>
  <c r="K118" i="1" s="1"/>
  <c r="H100" i="1" l="1"/>
  <c r="G56" i="1"/>
  <c r="G132" i="1"/>
  <c r="K137" i="1"/>
  <c r="I137" i="1"/>
  <c r="G137" i="1"/>
  <c r="G150" i="1" s="1"/>
  <c r="J132" i="1"/>
  <c r="J146" i="1"/>
  <c r="K132" i="1"/>
  <c r="K92" i="1"/>
  <c r="I132" i="1"/>
  <c r="K28" i="1"/>
  <c r="H132" i="1"/>
  <c r="K100" i="1"/>
  <c r="I78" i="1"/>
  <c r="J92" i="1"/>
  <c r="I100" i="1"/>
  <c r="I92" i="1"/>
  <c r="G28" i="1"/>
  <c r="J28" i="1"/>
  <c r="G92" i="1"/>
  <c r="K44" i="1"/>
  <c r="K56" i="1"/>
  <c r="H28" i="1"/>
  <c r="H78" i="1"/>
  <c r="G44" i="1"/>
  <c r="G100" i="1"/>
  <c r="I123" i="1"/>
  <c r="H123" i="1"/>
  <c r="J78" i="1"/>
  <c r="J56" i="1"/>
  <c r="H44" i="1"/>
  <c r="J44" i="1"/>
  <c r="I56" i="1"/>
  <c r="I44" i="1"/>
  <c r="I28" i="1"/>
  <c r="J123" i="1"/>
  <c r="K123" i="1"/>
  <c r="G78" i="1"/>
  <c r="K78" i="1"/>
  <c r="G123" i="1"/>
  <c r="J137" i="1" l="1"/>
  <c r="I150" i="1"/>
  <c r="K150" i="1"/>
  <c r="K105" i="1"/>
  <c r="K124" i="1" s="1"/>
  <c r="G105" i="1"/>
  <c r="G124" i="1" s="1"/>
  <c r="H105" i="1"/>
  <c r="H124" i="1" s="1"/>
  <c r="J105" i="1"/>
  <c r="J124" i="1" s="1"/>
  <c r="I105" i="1"/>
  <c r="I124" i="1" s="1"/>
  <c r="J150" i="1" l="1"/>
  <c r="H137" i="1"/>
  <c r="H150" i="1" l="1"/>
</calcChain>
</file>

<file path=xl/sharedStrings.xml><?xml version="1.0" encoding="utf-8"?>
<sst xmlns="http://schemas.openxmlformats.org/spreadsheetml/2006/main" count="434" uniqueCount="192">
  <si>
    <t>Programos tikslo kodas</t>
  </si>
  <si>
    <t>Uždavinio kodas</t>
  </si>
  <si>
    <t>Priemonės kodas</t>
  </si>
  <si>
    <t>Priemonės pavadinimas</t>
  </si>
  <si>
    <t>Priemonės vykdytojo kodas</t>
  </si>
  <si>
    <t>Finansavimo šaltinis</t>
  </si>
  <si>
    <t>Produkto kriterijus</t>
  </si>
  <si>
    <t>Iš viso</t>
  </si>
  <si>
    <t>Pavadinimas, mato vnt.</t>
  </si>
  <si>
    <t>Planas</t>
  </si>
  <si>
    <t xml:space="preserve">03 Aplinkos apsaugos programa </t>
  </si>
  <si>
    <t>01</t>
  </si>
  <si>
    <t>Pagerinti aplinkos kokybę mieste, kurti darnaus vystymosi principais pagrįstą sveiką ir švarią gyvenamąją aplinką mieste</t>
  </si>
  <si>
    <t>SB</t>
  </si>
  <si>
    <t>04</t>
  </si>
  <si>
    <t>Iš viso uždaviniui</t>
  </si>
  <si>
    <t>02</t>
  </si>
  <si>
    <t>Gausinti miesto želdinius, gerinti esamų želdinių kokybę, apsaugoti vertingas gamtines teritorijas</t>
  </si>
  <si>
    <t>Įregistruota želdynų žemės sklypų, vnt.</t>
  </si>
  <si>
    <t>Parengta želdynų dokumentacija, vnt.</t>
  </si>
  <si>
    <t>Želdynų pertvarkymo projektų parengimas ir įgyvendinimas</t>
  </si>
  <si>
    <t>03</t>
  </si>
  <si>
    <t xml:space="preserve">Pasodinta želdinių, vnt. </t>
  </si>
  <si>
    <t>Gerinti miesto vandens telkinių ir jų prieigų gamtosauginę būklę</t>
  </si>
  <si>
    <t>Sutvarkyta lietaus sistemos griovių, vnt.</t>
  </si>
  <si>
    <t>05</t>
  </si>
  <si>
    <t>Sutvarkyti užterštas teritorijas, buvusius karjerus ir durpynus</t>
  </si>
  <si>
    <t>ES</t>
  </si>
  <si>
    <t>06</t>
  </si>
  <si>
    <t>Vykdyti miesto aplinkos kokybės stebėseną</t>
  </si>
  <si>
    <t>145412194</t>
  </si>
  <si>
    <t>07</t>
  </si>
  <si>
    <t>Vykdyti miesto bendruomenės aplinkosauginį ugdymą</t>
  </si>
  <si>
    <t>Paremtų projektų skaičius, vnt.</t>
  </si>
  <si>
    <t>Įsigyta leidinių, vnt.</t>
  </si>
  <si>
    <t>Parengta informacinė medžiaga, vnt.</t>
  </si>
  <si>
    <t>Organizuotų renginių skaičius, vnt.</t>
  </si>
  <si>
    <t>Įgyvendinta visuomenės švietimo ir informavimo priemonių, vnt.</t>
  </si>
  <si>
    <t>08</t>
  </si>
  <si>
    <t>Pašalinti aplinkos teršimo šaltinius</t>
  </si>
  <si>
    <t>Likviduota radinių ir avarijų, vnt.</t>
  </si>
  <si>
    <t>Iš viso tikslui</t>
  </si>
  <si>
    <t xml:space="preserve">Reguliuoti gyvūnų (šunų, kačių), laikomų Šiaulių miesto daugiabučiuose namuose, populiaciją, kontroliuoti jų priežiūrą </t>
  </si>
  <si>
    <t>Vietinės rinkliavos  administravimas</t>
  </si>
  <si>
    <t>Gyvūnų priežiūrai skirtos įrangos įrengimas ir priežiūra</t>
  </si>
  <si>
    <t xml:space="preserve">Gyvenamuosiuose rajonuose, viešosiose vietose šunų išvedžiojimo aikštelių, kačių šėrimo vietų ir kitos gyvūnų priežiūrai skirtos įrangos įrengimas, remontas ir sanitarinė priežiūra </t>
  </si>
  <si>
    <t>Gyvūnų priežiūros, apsaugos organizavimas</t>
  </si>
  <si>
    <t>Gyventojų ugdymas globoti ir saugoti gyvūnus</t>
  </si>
  <si>
    <t>Gyventojų ugdymas gyvūnų priežiūros globos užkrečiamųjų ligų prevencijos, gyvūnų gerovės ir kt. klausimais (vaizdinė sklaida)</t>
  </si>
  <si>
    <t xml:space="preserve">Iš viso  programai </t>
  </si>
  <si>
    <t>Viso</t>
  </si>
  <si>
    <t>Finansavimo šaltiniai</t>
  </si>
  <si>
    <t>1.</t>
  </si>
  <si>
    <t>1.1.</t>
  </si>
  <si>
    <t>Savivaldybės biudžeto lėšos (SB)</t>
  </si>
  <si>
    <t>1.2.</t>
  </si>
  <si>
    <t>1.3.</t>
  </si>
  <si>
    <t>1.4.</t>
  </si>
  <si>
    <t>1.5.</t>
  </si>
  <si>
    <t>1.6.</t>
  </si>
  <si>
    <t>1.7.</t>
  </si>
  <si>
    <t>1.8.</t>
  </si>
  <si>
    <t>1.9.</t>
  </si>
  <si>
    <t>2.</t>
  </si>
  <si>
    <t>Kitos lėšos (KT)</t>
  </si>
  <si>
    <t>Strateginio veiklos plano vykdytojų kodų klasifikatorius*</t>
  </si>
  <si>
    <t>Programos vykdytojo kodas</t>
  </si>
  <si>
    <t>Šiaulių municipalinė aplinkos tyrimų laboratorija</t>
  </si>
  <si>
    <t>VšĮ Šiaulių regiono atliekų tvarkymo centras</t>
  </si>
  <si>
    <t>Asbesto turinčių gaminių atliekų šalinimo fiziniams asmenims kompensavimas</t>
  </si>
  <si>
    <t>VB</t>
  </si>
  <si>
    <t>Gyvūnų, benamių gyvūnų globos ir priežiūros, gyvūnų laikymo kontrolės vykdymo tikslinių programų įgyvendinimas (projektų finansavimas)</t>
  </si>
  <si>
    <t>Sutvarkyta komunalinių atliekų,tūkst t.</t>
  </si>
  <si>
    <t>tūkst. Eur</t>
  </si>
  <si>
    <t>Parengti projektai ir atlikti tvarkymo darbai, vnt.</t>
  </si>
  <si>
    <t xml:space="preserve">Vietinės rinkliavos už gyvūnų laikymą Šiaulių miesto daugiabučiuose namuose administravimas                           </t>
  </si>
  <si>
    <t xml:space="preserve">Užtikrintas vietinės rinkliavos administravimas proc. </t>
  </si>
  <si>
    <t xml:space="preserve">Parengtų straipsnių, leidinių sk.  </t>
  </si>
  <si>
    <t>Parengta tyrimų ataskaita, vnt.</t>
  </si>
  <si>
    <t>Finansuotų tikslinių programų projektų sk.</t>
  </si>
  <si>
    <t>Įgyvendinti projektą "Šiaulių miesto paviršinių nuotekų tvarkymo sistemos inventorizavimas, paviršinių nuotekų tvarkymo infrastruktūros rekonstravimas ir plėtra"</t>
  </si>
  <si>
    <t>Parengta stebėsenos ataskaita, vnt.</t>
  </si>
  <si>
    <t>Įsigyta įranga stebėsenai vykdyti, vnt</t>
  </si>
  <si>
    <t>Pateikta Talkšos ekologinio tako einamosios metinės priežiūros ataskaita, vnt.</t>
  </si>
  <si>
    <t>Kompensuota už asbesto gaminių šalinimą proc.</t>
  </si>
  <si>
    <t>Įgyvendintų priemonių, sk.</t>
  </si>
  <si>
    <t>Pavadinimas</t>
  </si>
  <si>
    <t>2016 metais patvirtinti asignavimai</t>
  </si>
  <si>
    <t>2017 metų lėšų poreikis</t>
  </si>
  <si>
    <t>2018 metų išlaidų projektas</t>
  </si>
  <si>
    <t>2019 metų išlaidų projektas</t>
  </si>
  <si>
    <t>2017 metais patvirtinti asignavimai</t>
  </si>
  <si>
    <t xml:space="preserve">Savivaldybės biudžeto lėšos </t>
  </si>
  <si>
    <t>Paskolų lėšos PS</t>
  </si>
  <si>
    <t>Programų lėšų likutis SB (LIK)</t>
  </si>
  <si>
    <t>Mokinio krepšelio lėšos VB (MK)</t>
  </si>
  <si>
    <t>Lėšos valstybės deleguotoms funkcijoms atlikti VB (VF)</t>
  </si>
  <si>
    <t>Kitos valstybės biudžeto lėšos VB (KT)</t>
  </si>
  <si>
    <t>Kelių priežiūros programos lėšos VB (KPP)</t>
  </si>
  <si>
    <t>Europos Sąjungos lėšos ES</t>
  </si>
  <si>
    <t>1.10.</t>
  </si>
  <si>
    <t>Įstaigų pajamų lėšos SP</t>
  </si>
  <si>
    <t>1.11.</t>
  </si>
  <si>
    <t>Įstaigų praėjusių metų lėšų likučiai SP (LIK)</t>
  </si>
  <si>
    <t>Komunalinių atliekų rūšiuojamojo surinkimo infrastruktūros plėtra Šaulių regione</t>
  </si>
  <si>
    <t xml:space="preserve">SB </t>
  </si>
  <si>
    <t>145787276  07</t>
  </si>
  <si>
    <t>07   20</t>
  </si>
  <si>
    <t>07  20</t>
  </si>
  <si>
    <t>07   18</t>
  </si>
  <si>
    <t>18</t>
  </si>
  <si>
    <t>Tvarkymo planas, vnt</t>
  </si>
  <si>
    <t>1</t>
  </si>
  <si>
    <t>05   07</t>
  </si>
  <si>
    <t>Užtikrinti želdinių priežiūrą (genėjimas, atžalų šalinimas, kelmų sutvarkymas, laistymas, tręšimas, kaštonų lapų surinkimas), pagal skirtą finansavimą, proc</t>
  </si>
  <si>
    <t>Parengtas aplinkos oro kokybės valdymo priemonių planas, vnt.</t>
  </si>
  <si>
    <t>Įvykdyta visuomenės informavimo apie aplinkos oro kokybės gerinimą kampanija, vnt.</t>
  </si>
  <si>
    <t>Inventorizuoto paviršinių nuotekų nuotakyno ilgis (km)</t>
  </si>
  <si>
    <t>Rekonstruoti paviršinių nuotekų tinklai (km)</t>
  </si>
  <si>
    <t>KT</t>
  </si>
  <si>
    <t>Vystyti efektyvią komunalinių atliekų tvarkymo sistemą</t>
  </si>
  <si>
    <t>Sutvarkyta teritorija, vnt.</t>
  </si>
  <si>
    <t>Aplinkos rizikos valdymo sistemos gerinimas Latvijos ir Lietuvos pasienio regione</t>
  </si>
  <si>
    <t>2017 metai</t>
  </si>
  <si>
    <t>2018 metai</t>
  </si>
  <si>
    <t xml:space="preserve">2019 metai </t>
  </si>
  <si>
    <t>2017 metų poreikis</t>
  </si>
  <si>
    <t>Valstybės investicijų projektų lėšos VB (VIP)</t>
  </si>
  <si>
    <t>Komunalinių atliekų tvarkymas</t>
  </si>
  <si>
    <t>Žemės sklypų kadastrinių matavimų atlikimas  ir atskirųjų želdynų įrašymo į Nekilnojamo turto registrą ir kadastrą bei  miesto želdynų inventorizavimo organizavimas</t>
  </si>
  <si>
    <t>Želdinių priežiūros (tręšimas, genėjimas, kaštonų lapų tvarkymas) vykdymas</t>
  </si>
  <si>
    <t>Naujų želdinių prie miesto gatvių, parkuose ir skveruose sodinimas</t>
  </si>
  <si>
    <t>Prūdelio tvenkinio kraštovaizdžio formavimas ir ekologinės būklės gerinimas</t>
  </si>
  <si>
    <t xml:space="preserve"> Rėkyvos ežero aplinkosauginių problemų sprendimas</t>
  </si>
  <si>
    <t>Šiaulių miesto paviršinių vandens telkinių pakrančių tvarkymas</t>
  </si>
  <si>
    <t>Lietaus nuotekų sistemos griovių tvarkymas</t>
  </si>
  <si>
    <t>Šiaulių miesto aplinkos kokybės stebėsenos (triukšmo, oro, paviršinių vandens telkinių) vykdymas</t>
  </si>
  <si>
    <t>Aplinkos oro kokybės gerinimas, aplinkos oro kokybės valdymo programos įgyvendinimas</t>
  </si>
  <si>
    <t>Požeminio vandens ir dirvožemio užterštumo būklės stebėsenos vykdymas</t>
  </si>
  <si>
    <t>Aplinkosaugos švietimo ir ugdymo projektų įgyvendinimo rėmimas</t>
  </si>
  <si>
    <t>Nevyriausybinių organizacijų projektų įgyvendinimo rėmimas</t>
  </si>
  <si>
    <t>Aplinkosauginių informacinių ir kt. leidinių įsigijimas</t>
  </si>
  <si>
    <t>Aplinkosauginių renginių organizavimas,  visuomenės švietimo ir informavimo vykdymas</t>
  </si>
  <si>
    <t xml:space="preserve"> Talkšos ekologinio tako tvarkymas</t>
  </si>
  <si>
    <t>Pavojingų radinių ir ekologinių avarijų padarinių likvidavimas</t>
  </si>
  <si>
    <t>Įrengta konteinerių aikštelių, vnt</t>
  </si>
  <si>
    <t>įrengta didelio gabarito atliekų surinkimo aikštelė (DGSA) su pakartotiniam panaudojimui tinkamų atliekų surinkimu</t>
  </si>
  <si>
    <t>Parengta sutvarkymo koncepcija, vnt</t>
  </si>
  <si>
    <t>Parengtas kraštovaizdžio sutvarkymo projektas, vnt</t>
  </si>
  <si>
    <t>Įgyvendintos kraštovaizdžio formavimo priemonės teritorijoje, kurios plotas, ha</t>
  </si>
  <si>
    <t>įgyvendinta Rėkyvos aplinkosauginės būklės gerinimo priemonių, vnt.</t>
  </si>
  <si>
    <t>Tvarkomos pakrantės prie paviršinių vandens telkinių, vnt.</t>
  </si>
  <si>
    <t>8-10</t>
  </si>
  <si>
    <t>Aplinkos kokybės stebėsenos, vertinimo sistemos optimizavimas, interaktyvios/informacinės duomenų bazės sukūrimas.  Įgyvendinti projektą ,,Aplinkos oro kokybės gerinimas Šiaulių mieste"</t>
  </si>
  <si>
    <t>13/20</t>
  </si>
  <si>
    <t>15/20</t>
  </si>
  <si>
    <t>SB lik.</t>
  </si>
  <si>
    <t>09</t>
  </si>
  <si>
    <t>Įgyvendinti projektą "Miesto kvartalų atnaujinimas Lietuvoje, pagerinant jų energetines charakteristikas"</t>
  </si>
  <si>
    <t xml:space="preserve">Atnaujinti (modernizuoti) Dubijos, P. Višinskio, Vytauto gatvių ir Draugystės prospekto, apimančio abiejų jo pusių daugiabučius gyvenamuosius namus, vnt </t>
  </si>
  <si>
    <t>20</t>
  </si>
  <si>
    <t>Urbanistinės plėtros ir ūkio departamento Statybos ir renovacijos skyrius</t>
  </si>
  <si>
    <t>Urbanistinės plėtros ir ūkio departamento Miesto ūkio ir aplinkos skyrius</t>
  </si>
  <si>
    <t>Civilinės saugos, viešosios tvarkos ir sanitarijos skyrius</t>
  </si>
  <si>
    <t>Projektų valdymo skyrius</t>
  </si>
  <si>
    <t>Urbanistinės plėtros ir ūkio departamento Architektūros, urbanistikos ir paveldosaugos skyrius</t>
  </si>
  <si>
    <t>* patvirtinta Šiaulių miesto savivaldybės administracijos direktoriaus 2016-10-28 įsakymu Nr. A -1473</t>
  </si>
  <si>
    <t>Įgyvendinta projekto veiklų proc.</t>
  </si>
  <si>
    <t>Strateginiai tikslas 03. Kurti kokybišką gyvenamąją aplinką</t>
  </si>
  <si>
    <t xml:space="preserve">FINANSAVIMO ŠALTINIŲ SUVESTINĖ </t>
  </si>
  <si>
    <t>SB (LIK)</t>
  </si>
  <si>
    <t>145412194  07</t>
  </si>
  <si>
    <t>SP</t>
  </si>
  <si>
    <t>SP (LIK)</t>
  </si>
  <si>
    <t>2018 metais patvirtinti asignavimai</t>
  </si>
  <si>
    <t>2019 metais patvirtinti asignavimai</t>
  </si>
  <si>
    <t>Iš viso 03 programai  (1 eilutė + 2 eilutė)</t>
  </si>
  <si>
    <t>Įsigytas gatvių valymo įrenginys, vnt.</t>
  </si>
  <si>
    <t>SB(LIK)</t>
  </si>
  <si>
    <t xml:space="preserve"> Įgyvendinti projektą „Buvusios naftos bazės su aplinkinėmis teritorijomis Šiaulių m., Aviacijos g., sutvarkymas (4462)"</t>
  </si>
  <si>
    <t xml:space="preserve"> 20  07</t>
  </si>
  <si>
    <t xml:space="preserve">07 20  </t>
  </si>
  <si>
    <t xml:space="preserve">05 06  </t>
  </si>
  <si>
    <t>Įrengtų aikštelių/šėrimo vietų sk./įrengtų dėžių sk.</t>
  </si>
  <si>
    <t xml:space="preserve"> 11/17/16</t>
  </si>
  <si>
    <r>
      <t xml:space="preserve"> ŠIAULIŲ MIESTO SAVIVALDYBĖS APLINKOS APSAUGOS  PROGRAMOS (Nr. 03) 2017</t>
    </r>
    <r>
      <rPr>
        <b/>
        <sz val="12"/>
        <rFont val="Calibri"/>
        <family val="2"/>
        <charset val="186"/>
      </rPr>
      <t>–</t>
    </r>
    <r>
      <rPr>
        <b/>
        <sz val="12"/>
        <rFont val="Times New Roman"/>
        <family val="1"/>
        <charset val="186"/>
      </rPr>
      <t xml:space="preserve">2019 METŲ VEIKLOS PLANO </t>
    </r>
  </si>
  <si>
    <t>TIKSLŲ, UŽDAVINIŲ, PRIEMONIŲ, PRIEMONIŲ IŠLAIDŲ IR PRODUKTO KRITERIJŲ SUVESTINĖ</t>
  </si>
  <si>
    <t>PATVIRTINTA</t>
  </si>
  <si>
    <t xml:space="preserve">Šiaulių miesto savivaldybės tarybos </t>
  </si>
  <si>
    <t>2017 m. vasario 2 d. sprendimu Nr. T-4</t>
  </si>
  <si>
    <t xml:space="preserve">(Šiaulių miesto savivaldybės tarybos </t>
  </si>
  <si>
    <t>2017 m. gruodžio 7 d. sprendimo Nr. T- 416 redakcija)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</si>
</sst>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 %"/>
    <numFmt numFmtId="165" formatCode="0.0"/>
  </numFmts>
  <fonts count="36">
    <font>
      <sz val="10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sz val="9"/>
      <name val="Times New Roman"/>
      <family val="1"/>
      <charset val="186"/>
    </font>
    <font>
      <sz val="6"/>
      <name val="Times New Roman"/>
      <family val="1"/>
      <charset val="186"/>
    </font>
    <font>
      <b/>
      <sz val="9"/>
      <name val="Times New Roman"/>
      <family val="1"/>
      <charset val="186"/>
    </font>
    <font>
      <sz val="11"/>
      <name val="Times New Roman"/>
      <family val="1"/>
      <charset val="186"/>
    </font>
    <font>
      <b/>
      <sz val="6"/>
      <name val="Times New Roman"/>
      <family val="1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sz val="12"/>
      <name val="Arial"/>
      <family val="2"/>
      <charset val="186"/>
    </font>
    <font>
      <sz val="12"/>
      <color indexed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sz val="14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2"/>
      <color theme="1"/>
      <name val="Times New Roman"/>
      <family val="1"/>
    </font>
    <font>
      <sz val="10"/>
      <color theme="1"/>
      <name val="Times New Roman"/>
      <family val="1"/>
      <charset val="186"/>
    </font>
    <font>
      <sz val="12"/>
      <color theme="1"/>
      <name val="Arial"/>
      <family val="2"/>
      <charset val="186"/>
    </font>
    <font>
      <b/>
      <sz val="12"/>
      <color rgb="FFFF0000"/>
      <name val="Times New Roman"/>
      <family val="1"/>
      <charset val="186"/>
    </font>
    <font>
      <b/>
      <sz val="16"/>
      <name val="Times New Roman"/>
      <family val="1"/>
      <charset val="186"/>
    </font>
    <font>
      <strike/>
      <sz val="12"/>
      <color theme="1"/>
      <name val="Times New Roman"/>
      <family val="1"/>
      <charset val="186"/>
    </font>
    <font>
      <b/>
      <sz val="12"/>
      <name val="Calibri"/>
      <family val="2"/>
      <charset val="186"/>
    </font>
  </fonts>
  <fills count="39">
    <fill>
      <patternFill patternType="none"/>
    </fill>
    <fill>
      <patternFill patternType="gray125"/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  <fill>
      <patternFill patternType="solid">
        <fgColor indexed="13"/>
        <bgColor indexed="34"/>
      </patternFill>
    </fill>
    <fill>
      <patternFill patternType="solid">
        <fgColor indexed="44"/>
        <bgColor indexed="22"/>
      </patternFill>
    </fill>
    <fill>
      <patternFill patternType="solid">
        <fgColor theme="0"/>
        <bgColor indexed="41"/>
      </patternFill>
    </fill>
    <fill>
      <patternFill patternType="solid">
        <fgColor theme="0" tint="-0.14999847407452621"/>
        <bgColor indexed="31"/>
      </patternFill>
    </fill>
    <fill>
      <patternFill patternType="solid">
        <fgColor theme="0" tint="-0.14999847407452621"/>
        <bgColor indexed="4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31"/>
      </patternFill>
    </fill>
    <fill>
      <patternFill patternType="solid">
        <fgColor theme="0"/>
        <bgColor indexed="22"/>
      </patternFill>
    </fill>
    <fill>
      <patternFill patternType="solid">
        <fgColor theme="0" tint="-4.9989318521683403E-2"/>
        <bgColor indexed="22"/>
      </patternFill>
    </fill>
    <fill>
      <patternFill patternType="solid">
        <fgColor theme="0" tint="-4.9989318521683403E-2"/>
        <bgColor indexed="41"/>
      </patternFill>
    </fill>
    <fill>
      <patternFill patternType="solid">
        <fgColor theme="0" tint="-0.14999847407452621"/>
        <bgColor indexed="22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3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20" fillId="0" borderId="0"/>
    <xf numFmtId="0" fontId="6" fillId="7" borderId="1" applyNumberFormat="0" applyAlignment="0" applyProtection="0"/>
    <xf numFmtId="0" fontId="25" fillId="0" borderId="0"/>
    <xf numFmtId="0" fontId="7" fillId="0" borderId="3" applyNumberFormat="0" applyFill="0" applyAlignment="0" applyProtection="0"/>
    <xf numFmtId="0" fontId="8" fillId="22" borderId="0" applyNumberFormat="0" applyBorder="0" applyAlignment="0" applyProtection="0"/>
    <xf numFmtId="0" fontId="20" fillId="23" borderId="4" applyNumberFormat="0" applyAlignment="0" applyProtection="0"/>
    <xf numFmtId="164" fontId="9" fillId="0" borderId="0" applyFill="0" applyBorder="0" applyAlignment="0" applyProtection="0"/>
  </cellStyleXfs>
  <cellXfs count="329">
    <xf numFmtId="0" fontId="0" fillId="0" borderId="0" xfId="0"/>
    <xf numFmtId="0" fontId="10" fillId="0" borderId="0" xfId="0" applyFont="1" applyBorder="1" applyAlignment="1">
      <alignment vertical="top"/>
    </xf>
    <xf numFmtId="0" fontId="10" fillId="0" borderId="0" xfId="0" applyFont="1" applyBorder="1" applyAlignment="1">
      <alignment vertical="top" textRotation="90"/>
    </xf>
    <xf numFmtId="0" fontId="11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vertical="top"/>
    </xf>
    <xf numFmtId="0" fontId="13" fillId="0" borderId="0" xfId="0" applyFont="1" applyBorder="1" applyAlignment="1">
      <alignment vertical="top"/>
    </xf>
    <xf numFmtId="0" fontId="14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vertical="top" textRotation="90"/>
    </xf>
    <xf numFmtId="0" fontId="15" fillId="0" borderId="5" xfId="0" applyFont="1" applyBorder="1" applyAlignment="1">
      <alignment horizontal="center" vertical="center"/>
    </xf>
    <xf numFmtId="0" fontId="13" fillId="0" borderId="0" xfId="0" applyFont="1" applyBorder="1" applyAlignment="1">
      <alignment vertical="top" textRotation="90"/>
    </xf>
    <xf numFmtId="0" fontId="16" fillId="0" borderId="0" xfId="0" applyFont="1" applyBorder="1" applyAlignment="1">
      <alignment horizontal="center" vertical="top"/>
    </xf>
    <xf numFmtId="0" fontId="18" fillId="0" borderId="5" xfId="28" applyFont="1" applyBorder="1" applyAlignment="1">
      <alignment horizontal="center" vertical="center"/>
    </xf>
    <xf numFmtId="0" fontId="17" fillId="0" borderId="0" xfId="28" applyFont="1" applyBorder="1"/>
    <xf numFmtId="0" fontId="17" fillId="0" borderId="0" xfId="28" applyFont="1"/>
    <xf numFmtId="0" fontId="17" fillId="0" borderId="5" xfId="28" applyFont="1" applyBorder="1" applyAlignment="1">
      <alignment horizontal="center" vertical="top" wrapText="1"/>
    </xf>
    <xf numFmtId="49" fontId="17" fillId="0" borderId="5" xfId="28" applyNumberFormat="1" applyFont="1" applyBorder="1" applyAlignment="1">
      <alignment horizontal="center" vertical="top" wrapText="1"/>
    </xf>
    <xf numFmtId="0" fontId="15" fillId="0" borderId="0" xfId="0" applyFont="1" applyBorder="1" applyAlignment="1">
      <alignment vertical="top"/>
    </xf>
    <xf numFmtId="0" fontId="17" fillId="0" borderId="6" xfId="0" applyFont="1" applyFill="1" applyBorder="1" applyAlignment="1">
      <alignment horizontal="left" vertical="top" wrapText="1"/>
    </xf>
    <xf numFmtId="0" fontId="18" fillId="0" borderId="6" xfId="0" applyFont="1" applyFill="1" applyBorder="1" applyAlignment="1">
      <alignment horizontal="center" vertical="center" wrapText="1"/>
    </xf>
    <xf numFmtId="165" fontId="17" fillId="27" borderId="6" xfId="0" applyNumberFormat="1" applyFont="1" applyFill="1" applyBorder="1" applyAlignment="1">
      <alignment horizontal="center" vertical="center"/>
    </xf>
    <xf numFmtId="165" fontId="17" fillId="0" borderId="6" xfId="0" applyNumberFormat="1" applyFont="1" applyFill="1" applyBorder="1" applyAlignment="1">
      <alignment horizontal="center" vertical="center"/>
    </xf>
    <xf numFmtId="165" fontId="17" fillId="0" borderId="6" xfId="0" applyNumberFormat="1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left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top"/>
    </xf>
    <xf numFmtId="165" fontId="17" fillId="0" borderId="6" xfId="0" applyNumberFormat="1" applyFont="1" applyFill="1" applyBorder="1" applyAlignment="1">
      <alignment horizontal="center" vertical="top"/>
    </xf>
    <xf numFmtId="0" fontId="17" fillId="0" borderId="6" xfId="0" applyFont="1" applyFill="1" applyBorder="1" applyAlignment="1">
      <alignment horizontal="center" vertical="top" wrapText="1"/>
    </xf>
    <xf numFmtId="165" fontId="26" fillId="28" borderId="6" xfId="0" applyNumberFormat="1" applyFont="1" applyFill="1" applyBorder="1" applyAlignment="1">
      <alignment horizontal="center" vertical="top"/>
    </xf>
    <xf numFmtId="0" fontId="18" fillId="29" borderId="6" xfId="0" applyFont="1" applyFill="1" applyBorder="1" applyAlignment="1">
      <alignment horizontal="center" vertical="center" wrapText="1"/>
    </xf>
    <xf numFmtId="165" fontId="15" fillId="30" borderId="5" xfId="0" applyNumberFormat="1" applyFont="1" applyFill="1" applyBorder="1" applyAlignment="1">
      <alignment horizontal="center" vertical="center"/>
    </xf>
    <xf numFmtId="0" fontId="15" fillId="30" borderId="5" xfId="0" applyFont="1" applyFill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49" fontId="18" fillId="8" borderId="6" xfId="0" applyNumberFormat="1" applyFont="1" applyFill="1" applyBorder="1" applyAlignment="1">
      <alignment horizontal="center" vertical="top"/>
    </xf>
    <xf numFmtId="165" fontId="18" fillId="8" borderId="6" xfId="0" applyNumberFormat="1" applyFont="1" applyFill="1" applyBorder="1" applyAlignment="1">
      <alignment horizontal="center" vertical="top"/>
    </xf>
    <xf numFmtId="49" fontId="18" fillId="4" borderId="6" xfId="0" applyNumberFormat="1" applyFont="1" applyFill="1" applyBorder="1" applyAlignment="1">
      <alignment horizontal="left" vertical="top"/>
    </xf>
    <xf numFmtId="0" fontId="18" fillId="0" borderId="6" xfId="0" applyFont="1" applyFill="1" applyBorder="1" applyAlignment="1">
      <alignment horizontal="center" vertical="top" wrapText="1"/>
    </xf>
    <xf numFmtId="165" fontId="17" fillId="0" borderId="6" xfId="0" applyNumberFormat="1" applyFont="1" applyFill="1" applyBorder="1" applyAlignment="1">
      <alignment horizontal="center" vertical="top" wrapText="1"/>
    </xf>
    <xf numFmtId="165" fontId="21" fillId="0" borderId="6" xfId="0" applyNumberFormat="1" applyFont="1" applyFill="1" applyBorder="1" applyAlignment="1">
      <alignment horizontal="center" vertical="top"/>
    </xf>
    <xf numFmtId="0" fontId="26" fillId="0" borderId="6" xfId="0" applyFont="1" applyFill="1" applyBorder="1" applyAlignment="1">
      <alignment horizontal="center" vertical="top" wrapText="1"/>
    </xf>
    <xf numFmtId="0" fontId="26" fillId="28" borderId="6" xfId="0" applyFont="1" applyFill="1" applyBorder="1" applyAlignment="1">
      <alignment horizontal="center" vertical="top" wrapText="1"/>
    </xf>
    <xf numFmtId="49" fontId="18" fillId="8" borderId="6" xfId="0" applyNumberFormat="1" applyFont="1" applyFill="1" applyBorder="1" applyAlignment="1">
      <alignment horizontal="center" vertical="center"/>
    </xf>
    <xf numFmtId="49" fontId="18" fillId="4" borderId="6" xfId="0" applyNumberFormat="1" applyFont="1" applyFill="1" applyBorder="1" applyAlignment="1">
      <alignment horizontal="center" vertical="center"/>
    </xf>
    <xf numFmtId="165" fontId="18" fillId="4" borderId="6" xfId="0" applyNumberFormat="1" applyFont="1" applyFill="1" applyBorder="1" applyAlignment="1">
      <alignment horizontal="center" vertical="center"/>
    </xf>
    <xf numFmtId="49" fontId="18" fillId="4" borderId="6" xfId="0" applyNumberFormat="1" applyFont="1" applyFill="1" applyBorder="1" applyAlignment="1">
      <alignment horizontal="center" vertical="top"/>
    </xf>
    <xf numFmtId="165" fontId="18" fillId="4" borderId="6" xfId="0" applyNumberFormat="1" applyFont="1" applyFill="1" applyBorder="1" applyAlignment="1">
      <alignment horizontal="center" vertical="top"/>
    </xf>
    <xf numFmtId="0" fontId="23" fillId="0" borderId="6" xfId="0" applyFont="1" applyFill="1" applyBorder="1" applyAlignment="1">
      <alignment horizontal="center" vertical="top" wrapText="1"/>
    </xf>
    <xf numFmtId="0" fontId="23" fillId="29" borderId="6" xfId="0" applyFont="1" applyFill="1" applyBorder="1" applyAlignment="1">
      <alignment horizontal="center" vertical="top" wrapText="1"/>
    </xf>
    <xf numFmtId="165" fontId="23" fillId="29" borderId="6" xfId="0" applyNumberFormat="1" applyFont="1" applyFill="1" applyBorder="1" applyAlignment="1">
      <alignment horizontal="center" vertical="top"/>
    </xf>
    <xf numFmtId="165" fontId="17" fillId="0" borderId="6" xfId="0" applyNumberFormat="1" applyFont="1" applyBorder="1" applyAlignment="1">
      <alignment vertical="center"/>
    </xf>
    <xf numFmtId="0" fontId="18" fillId="24" borderId="6" xfId="0" applyFont="1" applyFill="1" applyBorder="1" applyAlignment="1">
      <alignment horizontal="center" vertical="top" wrapText="1"/>
    </xf>
    <xf numFmtId="0" fontId="17" fillId="24" borderId="6" xfId="0" applyFont="1" applyFill="1" applyBorder="1" applyAlignment="1">
      <alignment horizontal="left" vertical="top" wrapText="1"/>
    </xf>
    <xf numFmtId="0" fontId="17" fillId="24" borderId="6" xfId="0" applyFont="1" applyFill="1" applyBorder="1" applyAlignment="1">
      <alignment horizontal="center" vertical="top" wrapText="1"/>
    </xf>
    <xf numFmtId="49" fontId="18" fillId="25" borderId="6" xfId="0" applyNumberFormat="1" applyFont="1" applyFill="1" applyBorder="1" applyAlignment="1">
      <alignment vertical="top"/>
    </xf>
    <xf numFmtId="165" fontId="18" fillId="25" borderId="6" xfId="0" applyNumberFormat="1" applyFont="1" applyFill="1" applyBorder="1" applyAlignment="1">
      <alignment horizontal="center" vertical="center"/>
    </xf>
    <xf numFmtId="0" fontId="0" fillId="0" borderId="8" xfId="0" applyBorder="1"/>
    <xf numFmtId="165" fontId="18" fillId="29" borderId="6" xfId="0" applyNumberFormat="1" applyFont="1" applyFill="1" applyBorder="1" applyAlignment="1">
      <alignment horizontal="center" vertical="center"/>
    </xf>
    <xf numFmtId="165" fontId="18" fillId="29" borderId="6" xfId="0" applyNumberFormat="1" applyFont="1" applyFill="1" applyBorder="1" applyAlignment="1">
      <alignment horizontal="center" vertical="top"/>
    </xf>
    <xf numFmtId="0" fontId="18" fillId="29" borderId="6" xfId="0" applyFont="1" applyFill="1" applyBorder="1" applyAlignment="1">
      <alignment horizontal="center" vertical="top" wrapText="1"/>
    </xf>
    <xf numFmtId="165" fontId="28" fillId="0" borderId="6" xfId="0" applyNumberFormat="1" applyFont="1" applyFill="1" applyBorder="1" applyAlignment="1">
      <alignment horizontal="center" vertical="top" wrapText="1"/>
    </xf>
    <xf numFmtId="0" fontId="22" fillId="0" borderId="6" xfId="0" applyFont="1" applyFill="1" applyBorder="1" applyAlignment="1">
      <alignment horizontal="left" vertical="top" wrapText="1"/>
    </xf>
    <xf numFmtId="0" fontId="17" fillId="31" borderId="6" xfId="0" applyFont="1" applyFill="1" applyBorder="1" applyAlignment="1">
      <alignment horizontal="center" vertical="top" wrapText="1"/>
    </xf>
    <xf numFmtId="0" fontId="17" fillId="31" borderId="6" xfId="0" applyFont="1" applyFill="1" applyBorder="1" applyAlignment="1">
      <alignment horizontal="left" vertical="top" wrapText="1"/>
    </xf>
    <xf numFmtId="49" fontId="18" fillId="32" borderId="6" xfId="0" applyNumberFormat="1" applyFont="1" applyFill="1" applyBorder="1" applyAlignment="1">
      <alignment horizontal="center" vertical="top" wrapText="1"/>
    </xf>
    <xf numFmtId="0" fontId="18" fillId="27" borderId="6" xfId="0" applyFont="1" applyFill="1" applyBorder="1" applyAlignment="1">
      <alignment horizontal="center" vertical="top" wrapText="1"/>
    </xf>
    <xf numFmtId="165" fontId="18" fillId="27" borderId="6" xfId="0" applyNumberFormat="1" applyFont="1" applyFill="1" applyBorder="1" applyAlignment="1">
      <alignment horizontal="center" vertical="top"/>
    </xf>
    <xf numFmtId="165" fontId="17" fillId="33" borderId="6" xfId="0" applyNumberFormat="1" applyFont="1" applyFill="1" applyBorder="1" applyAlignment="1">
      <alignment horizontal="center" vertical="top"/>
    </xf>
    <xf numFmtId="165" fontId="28" fillId="33" borderId="6" xfId="0" applyNumberFormat="1" applyFont="1" applyFill="1" applyBorder="1" applyAlignment="1">
      <alignment horizontal="center" vertical="top"/>
    </xf>
    <xf numFmtId="165" fontId="28" fillId="0" borderId="6" xfId="0" applyNumberFormat="1" applyFont="1" applyFill="1" applyBorder="1" applyAlignment="1">
      <alignment horizontal="center" vertical="top"/>
    </xf>
    <xf numFmtId="165" fontId="17" fillId="27" borderId="6" xfId="0" applyNumberFormat="1" applyFont="1" applyFill="1" applyBorder="1" applyAlignment="1">
      <alignment horizontal="center" vertical="top"/>
    </xf>
    <xf numFmtId="165" fontId="17" fillId="31" borderId="6" xfId="0" applyNumberFormat="1" applyFont="1" applyFill="1" applyBorder="1" applyAlignment="1">
      <alignment horizontal="center" vertical="center"/>
    </xf>
    <xf numFmtId="165" fontId="17" fillId="27" borderId="6" xfId="0" applyNumberFormat="1" applyFont="1" applyFill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textRotation="90"/>
    </xf>
    <xf numFmtId="165" fontId="22" fillId="24" borderId="6" xfId="0" applyNumberFormat="1" applyFont="1" applyFill="1" applyBorder="1" applyAlignment="1">
      <alignment horizontal="center" vertical="top"/>
    </xf>
    <xf numFmtId="0" fontId="18" fillId="0" borderId="9" xfId="0" applyFont="1" applyFill="1" applyBorder="1" applyAlignment="1">
      <alignment horizontal="center" vertical="center" wrapText="1"/>
    </xf>
    <xf numFmtId="165" fontId="17" fillId="27" borderId="9" xfId="0" applyNumberFormat="1" applyFont="1" applyFill="1" applyBorder="1" applyAlignment="1">
      <alignment horizontal="center" vertical="center"/>
    </xf>
    <xf numFmtId="165" fontId="17" fillId="0" borderId="9" xfId="0" applyNumberFormat="1" applyFont="1" applyFill="1" applyBorder="1" applyAlignment="1">
      <alignment horizontal="center" vertical="center"/>
    </xf>
    <xf numFmtId="165" fontId="17" fillId="0" borderId="9" xfId="0" applyNumberFormat="1" applyFont="1" applyFill="1" applyBorder="1" applyAlignment="1">
      <alignment horizontal="center" vertical="center" wrapText="1"/>
    </xf>
    <xf numFmtId="0" fontId="18" fillId="27" borderId="9" xfId="0" applyFont="1" applyFill="1" applyBorder="1" applyAlignment="1">
      <alignment horizontal="center" vertical="top" wrapText="1"/>
    </xf>
    <xf numFmtId="0" fontId="17" fillId="27" borderId="9" xfId="0" applyFont="1" applyFill="1" applyBorder="1" applyAlignment="1">
      <alignment horizontal="left" vertical="top" wrapText="1"/>
    </xf>
    <xf numFmtId="0" fontId="17" fillId="27" borderId="9" xfId="0" applyFont="1" applyFill="1" applyBorder="1" applyAlignment="1">
      <alignment horizontal="center" vertical="top" wrapText="1"/>
    </xf>
    <xf numFmtId="165" fontId="17" fillId="31" borderId="6" xfId="0" applyNumberFormat="1" applyFont="1" applyFill="1" applyBorder="1" applyAlignment="1">
      <alignment horizontal="center" vertical="center" wrapText="1"/>
    </xf>
    <xf numFmtId="0" fontId="17" fillId="31" borderId="6" xfId="0" applyFont="1" applyFill="1" applyBorder="1" applyAlignment="1">
      <alignment horizontal="left" vertical="center" wrapText="1"/>
    </xf>
    <xf numFmtId="49" fontId="17" fillId="31" borderId="6" xfId="0" applyNumberFormat="1" applyFont="1" applyFill="1" applyBorder="1" applyAlignment="1">
      <alignment horizontal="center" vertical="top"/>
    </xf>
    <xf numFmtId="49" fontId="17" fillId="31" borderId="9" xfId="0" applyNumberFormat="1" applyFont="1" applyFill="1" applyBorder="1" applyAlignment="1">
      <alignment horizontal="center" vertical="top"/>
    </xf>
    <xf numFmtId="165" fontId="17" fillId="34" borderId="6" xfId="0" applyNumberFormat="1" applyFont="1" applyFill="1" applyBorder="1" applyAlignment="1">
      <alignment horizontal="center" vertical="top"/>
    </xf>
    <xf numFmtId="165" fontId="28" fillId="34" borderId="6" xfId="0" applyNumberFormat="1" applyFont="1" applyFill="1" applyBorder="1" applyAlignment="1">
      <alignment horizontal="center" vertical="top"/>
    </xf>
    <xf numFmtId="165" fontId="18" fillId="35" borderId="6" xfId="0" applyNumberFormat="1" applyFont="1" applyFill="1" applyBorder="1" applyAlignment="1">
      <alignment horizontal="center" vertical="top"/>
    </xf>
    <xf numFmtId="165" fontId="17" fillId="35" borderId="6" xfId="0" applyNumberFormat="1" applyFont="1" applyFill="1" applyBorder="1" applyAlignment="1">
      <alignment horizontal="center" vertical="center"/>
    </xf>
    <xf numFmtId="165" fontId="17" fillId="35" borderId="9" xfId="0" applyNumberFormat="1" applyFont="1" applyFill="1" applyBorder="1" applyAlignment="1">
      <alignment horizontal="center" vertical="center"/>
    </xf>
    <xf numFmtId="165" fontId="17" fillId="35" borderId="6" xfId="0" applyNumberFormat="1" applyFont="1" applyFill="1" applyBorder="1" applyAlignment="1">
      <alignment horizontal="center" vertical="top"/>
    </xf>
    <xf numFmtId="49" fontId="27" fillId="31" borderId="6" xfId="0" applyNumberFormat="1" applyFont="1" applyFill="1" applyBorder="1" applyAlignment="1">
      <alignment vertical="top"/>
    </xf>
    <xf numFmtId="0" fontId="15" fillId="0" borderId="5" xfId="0" applyFont="1" applyBorder="1" applyAlignment="1">
      <alignment horizontal="center" vertical="center" wrapText="1"/>
    </xf>
    <xf numFmtId="165" fontId="28" fillId="31" borderId="6" xfId="0" applyNumberFormat="1" applyFont="1" applyFill="1" applyBorder="1" applyAlignment="1">
      <alignment horizontal="center" vertical="top" wrapText="1"/>
    </xf>
    <xf numFmtId="0" fontId="19" fillId="31" borderId="6" xfId="0" applyFont="1" applyFill="1" applyBorder="1" applyAlignment="1">
      <alignment horizontal="left" vertical="top" wrapText="1"/>
    </xf>
    <xf numFmtId="0" fontId="30" fillId="33" borderId="6" xfId="0" applyFont="1" applyFill="1" applyBorder="1" applyAlignment="1">
      <alignment horizontal="left" vertical="top" wrapText="1"/>
    </xf>
    <xf numFmtId="0" fontId="19" fillId="31" borderId="6" xfId="0" applyFont="1" applyFill="1" applyBorder="1" applyAlignment="1">
      <alignment horizontal="center" vertical="top"/>
    </xf>
    <xf numFmtId="0" fontId="0" fillId="31" borderId="6" xfId="0" applyFont="1" applyFill="1" applyBorder="1" applyAlignment="1">
      <alignment horizontal="center" vertical="top"/>
    </xf>
    <xf numFmtId="0" fontId="30" fillId="33" borderId="6" xfId="0" applyFont="1" applyFill="1" applyBorder="1" applyAlignment="1">
      <alignment horizontal="center" vertical="top"/>
    </xf>
    <xf numFmtId="0" fontId="17" fillId="0" borderId="6" xfId="0" applyFont="1" applyBorder="1" applyAlignment="1">
      <alignment vertical="top" wrapText="1"/>
    </xf>
    <xf numFmtId="165" fontId="17" fillId="31" borderId="6" xfId="0" applyNumberFormat="1" applyFont="1" applyFill="1" applyBorder="1" applyAlignment="1">
      <alignment horizontal="center" vertical="top" wrapText="1"/>
    </xf>
    <xf numFmtId="165" fontId="17" fillId="31" borderId="6" xfId="0" applyNumberFormat="1" applyFont="1" applyFill="1" applyBorder="1" applyAlignment="1">
      <alignment horizontal="center" vertical="top"/>
    </xf>
    <xf numFmtId="49" fontId="17" fillId="0" borderId="6" xfId="0" applyNumberFormat="1" applyFont="1" applyFill="1" applyBorder="1" applyAlignment="1">
      <alignment horizontal="center" vertical="center" wrapText="1"/>
    </xf>
    <xf numFmtId="165" fontId="17" fillId="24" borderId="6" xfId="0" applyNumberFormat="1" applyFont="1" applyFill="1" applyBorder="1" applyAlignment="1">
      <alignment horizontal="center" vertical="top"/>
    </xf>
    <xf numFmtId="0" fontId="24" fillId="0" borderId="0" xfId="0" applyFont="1" applyBorder="1" applyAlignment="1">
      <alignment vertical="top"/>
    </xf>
    <xf numFmtId="165" fontId="15" fillId="31" borderId="7" xfId="0" applyNumberFormat="1" applyFont="1" applyFill="1" applyBorder="1" applyAlignment="1">
      <alignment horizontal="center" vertical="center"/>
    </xf>
    <xf numFmtId="165" fontId="15" fillId="31" borderId="5" xfId="0" applyNumberFormat="1" applyFont="1" applyFill="1" applyBorder="1" applyAlignment="1">
      <alignment horizontal="center" vertical="center"/>
    </xf>
    <xf numFmtId="0" fontId="15" fillId="31" borderId="0" xfId="0" applyFont="1" applyFill="1" applyBorder="1" applyAlignment="1">
      <alignment horizontal="center" vertical="center"/>
    </xf>
    <xf numFmtId="165" fontId="15" fillId="31" borderId="0" xfId="0" applyNumberFormat="1" applyFont="1" applyFill="1" applyBorder="1" applyAlignment="1">
      <alignment horizontal="center" vertical="center"/>
    </xf>
    <xf numFmtId="0" fontId="12" fillId="31" borderId="0" xfId="0" applyFont="1" applyFill="1" applyBorder="1" applyAlignment="1">
      <alignment vertical="top"/>
    </xf>
    <xf numFmtId="0" fontId="21" fillId="0" borderId="0" xfId="0" applyFont="1"/>
    <xf numFmtId="0" fontId="21" fillId="31" borderId="0" xfId="0" applyFont="1" applyFill="1" applyBorder="1"/>
    <xf numFmtId="0" fontId="18" fillId="31" borderId="6" xfId="0" applyFont="1" applyFill="1" applyBorder="1" applyAlignment="1">
      <alignment horizontal="center" vertical="top" wrapText="1"/>
    </xf>
    <xf numFmtId="0" fontId="18" fillId="0" borderId="6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165" fontId="18" fillId="37" borderId="12" xfId="0" applyNumberFormat="1" applyFont="1" applyFill="1" applyBorder="1" applyAlignment="1">
      <alignment horizontal="center" vertical="center"/>
    </xf>
    <xf numFmtId="165" fontId="18" fillId="30" borderId="12" xfId="0" applyNumberFormat="1" applyFont="1" applyFill="1" applyBorder="1" applyAlignment="1">
      <alignment horizontal="center" vertical="center"/>
    </xf>
    <xf numFmtId="165" fontId="17" fillId="0" borderId="12" xfId="0" applyNumberFormat="1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165" fontId="17" fillId="31" borderId="12" xfId="0" applyNumberFormat="1" applyFont="1" applyFill="1" applyBorder="1" applyAlignment="1">
      <alignment horizontal="center" vertical="center"/>
    </xf>
    <xf numFmtId="0" fontId="17" fillId="31" borderId="0" xfId="0" applyFont="1" applyFill="1" applyBorder="1" applyAlignment="1">
      <alignment horizontal="right"/>
    </xf>
    <xf numFmtId="165" fontId="17" fillId="0" borderId="6" xfId="0" applyNumberFormat="1" applyFont="1" applyFill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12" fillId="0" borderId="0" xfId="0" applyFont="1" applyFill="1" applyBorder="1" applyAlignment="1">
      <alignment vertical="top"/>
    </xf>
    <xf numFmtId="0" fontId="19" fillId="0" borderId="12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165" fontId="18" fillId="30" borderId="6" xfId="0" applyNumberFormat="1" applyFont="1" applyFill="1" applyBorder="1" applyAlignment="1">
      <alignment horizontal="center" vertical="center"/>
    </xf>
    <xf numFmtId="165" fontId="17" fillId="0" borderId="6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top"/>
    </xf>
    <xf numFmtId="165" fontId="18" fillId="37" borderId="6" xfId="0" applyNumberFormat="1" applyFont="1" applyFill="1" applyBorder="1" applyAlignment="1">
      <alignment horizontal="center" vertical="center"/>
    </xf>
    <xf numFmtId="0" fontId="21" fillId="0" borderId="14" xfId="0" applyFont="1" applyBorder="1"/>
    <xf numFmtId="0" fontId="18" fillId="30" borderId="17" xfId="0" applyFont="1" applyFill="1" applyBorder="1" applyAlignment="1">
      <alignment horizontal="center" vertical="center"/>
    </xf>
    <xf numFmtId="165" fontId="18" fillId="30" borderId="0" xfId="0" applyNumberFormat="1" applyFont="1" applyFill="1" applyBorder="1" applyAlignment="1">
      <alignment vertical="center"/>
    </xf>
    <xf numFmtId="0" fontId="17" fillId="0" borderId="17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top"/>
    </xf>
    <xf numFmtId="0" fontId="18" fillId="30" borderId="15" xfId="0" applyFont="1" applyFill="1" applyBorder="1" applyAlignment="1">
      <alignment horizontal="center" vertical="center"/>
    </xf>
    <xf numFmtId="0" fontId="10" fillId="30" borderId="18" xfId="0" applyFont="1" applyFill="1" applyBorder="1" applyAlignment="1">
      <alignment horizontal="center" vertical="top"/>
    </xf>
    <xf numFmtId="165" fontId="18" fillId="37" borderId="13" xfId="0" applyNumberFormat="1" applyFont="1" applyFill="1" applyBorder="1" applyAlignment="1">
      <alignment vertical="center"/>
    </xf>
    <xf numFmtId="165" fontId="17" fillId="0" borderId="12" xfId="0" applyNumberFormat="1" applyFont="1" applyFill="1" applyBorder="1" applyAlignment="1">
      <alignment horizontal="center" vertical="center"/>
    </xf>
    <xf numFmtId="0" fontId="19" fillId="30" borderId="6" xfId="0" applyFont="1" applyFill="1" applyBorder="1" applyAlignment="1">
      <alignment horizontal="center" vertical="center" wrapText="1"/>
    </xf>
    <xf numFmtId="165" fontId="17" fillId="30" borderId="6" xfId="0" applyNumberFormat="1" applyFont="1" applyFill="1" applyBorder="1" applyAlignment="1">
      <alignment horizontal="center" vertical="center"/>
    </xf>
    <xf numFmtId="0" fontId="17" fillId="30" borderId="6" xfId="0" applyFont="1" applyFill="1" applyBorder="1" applyAlignment="1">
      <alignment horizontal="center" vertical="center"/>
    </xf>
    <xf numFmtId="0" fontId="33" fillId="0" borderId="0" xfId="0" applyFont="1" applyBorder="1" applyAlignment="1">
      <alignment vertical="top"/>
    </xf>
    <xf numFmtId="165" fontId="12" fillId="0" borderId="0" xfId="0" applyNumberFormat="1" applyFont="1" applyBorder="1" applyAlignment="1">
      <alignment horizontal="center" vertical="top"/>
    </xf>
    <xf numFmtId="49" fontId="17" fillId="0" borderId="6" xfId="0" applyNumberFormat="1" applyFont="1" applyFill="1" applyBorder="1" applyAlignment="1">
      <alignment vertical="top"/>
    </xf>
    <xf numFmtId="165" fontId="17" fillId="31" borderId="9" xfId="0" applyNumberFormat="1" applyFont="1" applyFill="1" applyBorder="1" applyAlignment="1">
      <alignment horizontal="center" vertical="center" wrapText="1"/>
    </xf>
    <xf numFmtId="165" fontId="17" fillId="31" borderId="9" xfId="0" applyNumberFormat="1" applyFont="1" applyFill="1" applyBorder="1" applyAlignment="1">
      <alignment horizontal="center" vertical="center"/>
    </xf>
    <xf numFmtId="165" fontId="29" fillId="31" borderId="6" xfId="0" applyNumberFormat="1" applyFont="1" applyFill="1" applyBorder="1" applyAlignment="1">
      <alignment horizontal="center" vertical="top"/>
    </xf>
    <xf numFmtId="0" fontId="10" fillId="31" borderId="0" xfId="0" applyFont="1" applyFill="1" applyBorder="1" applyAlignment="1">
      <alignment vertical="top"/>
    </xf>
    <xf numFmtId="165" fontId="17" fillId="35" borderId="6" xfId="0" applyNumberFormat="1" applyFont="1" applyFill="1" applyBorder="1" applyAlignment="1">
      <alignment horizontal="center" vertical="center"/>
    </xf>
    <xf numFmtId="165" fontId="17" fillId="27" borderId="6" xfId="0" applyNumberFormat="1" applyFont="1" applyFill="1" applyBorder="1" applyAlignment="1">
      <alignment horizontal="center" vertical="top" wrapText="1"/>
    </xf>
    <xf numFmtId="165" fontId="34" fillId="31" borderId="6" xfId="0" applyNumberFormat="1" applyFont="1" applyFill="1" applyBorder="1" applyAlignment="1">
      <alignment horizontal="center" vertical="top"/>
    </xf>
    <xf numFmtId="49" fontId="17" fillId="31" borderId="6" xfId="0" applyNumberFormat="1" applyFont="1" applyFill="1" applyBorder="1" applyAlignment="1">
      <alignment horizontal="center" vertical="center"/>
    </xf>
    <xf numFmtId="165" fontId="17" fillId="0" borderId="6" xfId="0" applyNumberFormat="1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 wrapText="1"/>
    </xf>
    <xf numFmtId="165" fontId="17" fillId="0" borderId="6" xfId="0" applyNumberFormat="1" applyFont="1" applyFill="1" applyBorder="1" applyAlignment="1">
      <alignment horizontal="center" vertical="center" wrapText="1"/>
    </xf>
    <xf numFmtId="0" fontId="21" fillId="0" borderId="0" xfId="0" applyFont="1" applyBorder="1" applyAlignment="1">
      <alignment vertical="top"/>
    </xf>
    <xf numFmtId="0" fontId="21" fillId="0" borderId="0" xfId="0" applyFont="1" applyBorder="1" applyAlignment="1">
      <alignment horizontal="center" vertical="top"/>
    </xf>
    <xf numFmtId="0" fontId="17" fillId="0" borderId="0" xfId="0" applyFont="1" applyBorder="1" applyAlignment="1">
      <alignment vertical="top"/>
    </xf>
    <xf numFmtId="0" fontId="21" fillId="0" borderId="0" xfId="0" applyFont="1" applyBorder="1"/>
    <xf numFmtId="14" fontId="19" fillId="0" borderId="0" xfId="0" applyNumberFormat="1" applyFont="1" applyAlignment="1">
      <alignment horizontal="left" vertical="center"/>
    </xf>
    <xf numFmtId="165" fontId="17" fillId="38" borderId="6" xfId="0" applyNumberFormat="1" applyFont="1" applyFill="1" applyBorder="1" applyAlignment="1">
      <alignment horizontal="center" vertical="center"/>
    </xf>
    <xf numFmtId="165" fontId="17" fillId="35" borderId="6" xfId="0" applyNumberFormat="1" applyFont="1" applyFill="1" applyBorder="1" applyAlignment="1">
      <alignment horizontal="center" vertical="center"/>
    </xf>
    <xf numFmtId="165" fontId="17" fillId="35" borderId="9" xfId="0" applyNumberFormat="1" applyFont="1" applyFill="1" applyBorder="1" applyAlignment="1">
      <alignment horizontal="center" vertical="center"/>
    </xf>
    <xf numFmtId="49" fontId="18" fillId="8" borderId="6" xfId="0" applyNumberFormat="1" applyFont="1" applyFill="1" applyBorder="1" applyAlignment="1">
      <alignment horizontal="center" vertical="top"/>
    </xf>
    <xf numFmtId="49" fontId="18" fillId="4" borderId="6" xfId="0" applyNumberFormat="1" applyFont="1" applyFill="1" applyBorder="1" applyAlignment="1">
      <alignment horizontal="center" vertical="top"/>
    </xf>
    <xf numFmtId="49" fontId="18" fillId="4" borderId="6" xfId="0" applyNumberFormat="1" applyFont="1" applyFill="1" applyBorder="1" applyAlignment="1">
      <alignment horizontal="left" vertical="top"/>
    </xf>
    <xf numFmtId="0" fontId="17" fillId="29" borderId="6" xfId="0" applyFont="1" applyFill="1" applyBorder="1" applyAlignment="1">
      <alignment horizontal="center" vertical="top" wrapText="1"/>
    </xf>
    <xf numFmtId="49" fontId="18" fillId="0" borderId="6" xfId="0" applyNumberFormat="1" applyFont="1" applyBorder="1" applyAlignment="1">
      <alignment horizontal="center" vertical="top"/>
    </xf>
    <xf numFmtId="49" fontId="18" fillId="0" borderId="6" xfId="0" applyNumberFormat="1" applyFont="1" applyBorder="1" applyAlignment="1">
      <alignment horizontal="center" vertical="top" wrapText="1"/>
    </xf>
    <xf numFmtId="0" fontId="21" fillId="0" borderId="6" xfId="0" applyFont="1" applyBorder="1" applyAlignment="1">
      <alignment horizontal="center" vertical="top" wrapText="1"/>
    </xf>
    <xf numFmtId="0" fontId="17" fillId="31" borderId="6" xfId="0" applyFont="1" applyFill="1" applyBorder="1" applyAlignment="1">
      <alignment horizontal="left" vertical="top" wrapText="1"/>
    </xf>
    <xf numFmtId="0" fontId="21" fillId="31" borderId="6" xfId="0" applyFont="1" applyFill="1" applyBorder="1" applyAlignment="1">
      <alignment horizontal="left" vertical="top" wrapText="1"/>
    </xf>
    <xf numFmtId="49" fontId="17" fillId="31" borderId="6" xfId="0" applyNumberFormat="1" applyFont="1" applyFill="1" applyBorder="1" applyAlignment="1">
      <alignment horizontal="center" vertical="center"/>
    </xf>
    <xf numFmtId="0" fontId="21" fillId="31" borderId="6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left" vertical="top" wrapText="1"/>
    </xf>
    <xf numFmtId="49" fontId="17" fillId="0" borderId="6" xfId="0" applyNumberFormat="1" applyFont="1" applyBorder="1" applyAlignment="1">
      <alignment horizontal="center" vertical="center"/>
    </xf>
    <xf numFmtId="49" fontId="18" fillId="4" borderId="6" xfId="0" applyNumberFormat="1" applyFont="1" applyFill="1" applyBorder="1" applyAlignment="1">
      <alignment horizontal="right" vertical="top" wrapText="1"/>
    </xf>
    <xf numFmtId="49" fontId="17" fillId="0" borderId="6" xfId="0" applyNumberFormat="1" applyFont="1" applyBorder="1" applyAlignment="1">
      <alignment horizontal="center" vertical="center" wrapText="1"/>
    </xf>
    <xf numFmtId="0" fontId="17" fillId="31" borderId="9" xfId="0" applyFont="1" applyFill="1" applyBorder="1" applyAlignment="1">
      <alignment horizontal="center" vertical="top" wrapText="1"/>
    </xf>
    <xf numFmtId="0" fontId="17" fillId="31" borderId="11" xfId="0" applyFont="1" applyFill="1" applyBorder="1" applyAlignment="1">
      <alignment horizontal="center" vertical="top" wrapText="1"/>
    </xf>
    <xf numFmtId="0" fontId="17" fillId="31" borderId="10" xfId="0" applyFont="1" applyFill="1" applyBorder="1" applyAlignment="1">
      <alignment horizontal="center" vertical="top" wrapText="1"/>
    </xf>
    <xf numFmtId="0" fontId="17" fillId="27" borderId="9" xfId="0" applyFont="1" applyFill="1" applyBorder="1" applyAlignment="1">
      <alignment horizontal="center" vertical="top" wrapText="1"/>
    </xf>
    <xf numFmtId="0" fontId="17" fillId="27" borderId="11" xfId="0" applyFont="1" applyFill="1" applyBorder="1" applyAlignment="1">
      <alignment horizontal="center" vertical="top" wrapText="1"/>
    </xf>
    <xf numFmtId="0" fontId="17" fillId="27" borderId="10" xfId="0" applyFont="1" applyFill="1" applyBorder="1" applyAlignment="1">
      <alignment horizontal="center" vertical="top" wrapText="1"/>
    </xf>
    <xf numFmtId="0" fontId="17" fillId="29" borderId="6" xfId="0" applyFont="1" applyFill="1" applyBorder="1" applyAlignment="1">
      <alignment vertical="top" wrapText="1"/>
    </xf>
    <xf numFmtId="0" fontId="17" fillId="31" borderId="9" xfId="0" applyFont="1" applyFill="1" applyBorder="1" applyAlignment="1">
      <alignment horizontal="left" vertical="top" wrapText="1"/>
    </xf>
    <xf numFmtId="0" fontId="17" fillId="31" borderId="11" xfId="0" applyFont="1" applyFill="1" applyBorder="1" applyAlignment="1">
      <alignment horizontal="left" vertical="top" wrapText="1"/>
    </xf>
    <xf numFmtId="0" fontId="17" fillId="31" borderId="10" xfId="0" applyFont="1" applyFill="1" applyBorder="1" applyAlignment="1">
      <alignment horizontal="left" vertical="top" wrapText="1"/>
    </xf>
    <xf numFmtId="49" fontId="18" fillId="8" borderId="9" xfId="0" applyNumberFormat="1" applyFont="1" applyFill="1" applyBorder="1" applyAlignment="1">
      <alignment horizontal="center" vertical="top"/>
    </xf>
    <xf numFmtId="49" fontId="18" fillId="8" borderId="11" xfId="0" applyNumberFormat="1" applyFont="1" applyFill="1" applyBorder="1" applyAlignment="1">
      <alignment horizontal="center" vertical="top"/>
    </xf>
    <xf numFmtId="49" fontId="18" fillId="8" borderId="10" xfId="0" applyNumberFormat="1" applyFont="1" applyFill="1" applyBorder="1" applyAlignment="1">
      <alignment horizontal="center" vertical="top"/>
    </xf>
    <xf numFmtId="49" fontId="18" fillId="4" borderId="9" xfId="0" applyNumberFormat="1" applyFont="1" applyFill="1" applyBorder="1" applyAlignment="1">
      <alignment horizontal="center" vertical="top"/>
    </xf>
    <xf numFmtId="49" fontId="18" fillId="4" borderId="11" xfId="0" applyNumberFormat="1" applyFont="1" applyFill="1" applyBorder="1" applyAlignment="1">
      <alignment horizontal="center" vertical="top"/>
    </xf>
    <xf numFmtId="49" fontId="18" fillId="4" borderId="10" xfId="0" applyNumberFormat="1" applyFont="1" applyFill="1" applyBorder="1" applyAlignment="1">
      <alignment horizontal="center" vertical="top"/>
    </xf>
    <xf numFmtId="0" fontId="17" fillId="27" borderId="9" xfId="0" applyFont="1" applyFill="1" applyBorder="1" applyAlignment="1">
      <alignment horizontal="left" vertical="top" wrapText="1"/>
    </xf>
    <xf numFmtId="0" fontId="17" fillId="27" borderId="11" xfId="0" applyFont="1" applyFill="1" applyBorder="1" applyAlignment="1">
      <alignment horizontal="left" vertical="top" wrapText="1"/>
    </xf>
    <xf numFmtId="0" fontId="17" fillId="27" borderId="10" xfId="0" applyFont="1" applyFill="1" applyBorder="1" applyAlignment="1">
      <alignment horizontal="left" vertical="top" wrapText="1"/>
    </xf>
    <xf numFmtId="0" fontId="17" fillId="29" borderId="6" xfId="0" applyFont="1" applyFill="1" applyBorder="1" applyAlignment="1">
      <alignment horizontal="center" vertical="center" wrapText="1"/>
    </xf>
    <xf numFmtId="165" fontId="17" fillId="0" borderId="6" xfId="0" applyNumberFormat="1" applyFont="1" applyFill="1" applyBorder="1" applyAlignment="1">
      <alignment horizontal="center" vertical="center"/>
    </xf>
    <xf numFmtId="165" fontId="17" fillId="35" borderId="6" xfId="0" applyNumberFormat="1" applyFont="1" applyFill="1" applyBorder="1" applyAlignment="1">
      <alignment horizontal="center" vertical="center"/>
    </xf>
    <xf numFmtId="165" fontId="17" fillId="0" borderId="6" xfId="0" applyNumberFormat="1" applyFont="1" applyFill="1" applyBorder="1" applyAlignment="1">
      <alignment horizontal="center" vertical="center" wrapText="1"/>
    </xf>
    <xf numFmtId="165" fontId="17" fillId="27" borderId="6" xfId="0" applyNumberFormat="1" applyFont="1" applyFill="1" applyBorder="1" applyAlignment="1">
      <alignment horizontal="center" vertical="center"/>
    </xf>
    <xf numFmtId="49" fontId="17" fillId="0" borderId="6" xfId="0" applyNumberFormat="1" applyFont="1" applyBorder="1" applyAlignment="1">
      <alignment horizontal="center" vertical="center" textRotation="90"/>
    </xf>
    <xf numFmtId="0" fontId="17" fillId="0" borderId="6" xfId="0" applyFont="1" applyFill="1" applyBorder="1" applyAlignment="1">
      <alignment horizontal="center" vertical="top" wrapText="1"/>
    </xf>
    <xf numFmtId="0" fontId="21" fillId="0" borderId="6" xfId="0" applyFont="1" applyBorder="1" applyAlignment="1">
      <alignment vertical="top" wrapText="1"/>
    </xf>
    <xf numFmtId="165" fontId="17" fillId="0" borderId="9" xfId="0" applyNumberFormat="1" applyFont="1" applyFill="1" applyBorder="1" applyAlignment="1">
      <alignment horizontal="center" vertical="center"/>
    </xf>
    <xf numFmtId="165" fontId="17" fillId="0" borderId="11" xfId="0" applyNumberFormat="1" applyFont="1" applyFill="1" applyBorder="1" applyAlignment="1">
      <alignment horizontal="center" vertical="center"/>
    </xf>
    <xf numFmtId="165" fontId="17" fillId="0" borderId="10" xfId="0" applyNumberFormat="1" applyFont="1" applyFill="1" applyBorder="1" applyAlignment="1">
      <alignment horizontal="center" vertical="center"/>
    </xf>
    <xf numFmtId="165" fontId="17" fillId="35" borderId="9" xfId="0" applyNumberFormat="1" applyFont="1" applyFill="1" applyBorder="1" applyAlignment="1">
      <alignment horizontal="center" vertical="center"/>
    </xf>
    <xf numFmtId="165" fontId="17" fillId="35" borderId="11" xfId="0" applyNumberFormat="1" applyFont="1" applyFill="1" applyBorder="1" applyAlignment="1">
      <alignment horizontal="center" vertical="center"/>
    </xf>
    <xf numFmtId="165" fontId="17" fillId="35" borderId="10" xfId="0" applyNumberFormat="1" applyFont="1" applyFill="1" applyBorder="1" applyAlignment="1">
      <alignment horizontal="center" vertical="center"/>
    </xf>
    <xf numFmtId="165" fontId="17" fillId="0" borderId="9" xfId="0" applyNumberFormat="1" applyFont="1" applyFill="1" applyBorder="1" applyAlignment="1">
      <alignment horizontal="center" vertical="center" wrapText="1"/>
    </xf>
    <xf numFmtId="165" fontId="17" fillId="0" borderId="11" xfId="0" applyNumberFormat="1" applyFont="1" applyFill="1" applyBorder="1" applyAlignment="1">
      <alignment horizontal="center" vertical="center" wrapText="1"/>
    </xf>
    <xf numFmtId="165" fontId="17" fillId="0" borderId="10" xfId="0" applyNumberFormat="1" applyFont="1" applyFill="1" applyBorder="1" applyAlignment="1">
      <alignment horizontal="center" vertical="center" wrapText="1"/>
    </xf>
    <xf numFmtId="165" fontId="17" fillId="27" borderId="9" xfId="0" applyNumberFormat="1" applyFont="1" applyFill="1" applyBorder="1" applyAlignment="1">
      <alignment horizontal="center" vertical="center"/>
    </xf>
    <xf numFmtId="165" fontId="17" fillId="27" borderId="11" xfId="0" applyNumberFormat="1" applyFont="1" applyFill="1" applyBorder="1" applyAlignment="1">
      <alignment horizontal="center" vertical="center"/>
    </xf>
    <xf numFmtId="165" fontId="17" fillId="27" borderId="10" xfId="0" applyNumberFormat="1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  <xf numFmtId="14" fontId="19" fillId="0" borderId="0" xfId="0" applyNumberFormat="1" applyFont="1" applyAlignment="1">
      <alignment horizontal="left" vertical="center"/>
    </xf>
    <xf numFmtId="0" fontId="18" fillId="0" borderId="0" xfId="0" applyFont="1" applyBorder="1" applyAlignment="1">
      <alignment horizontal="center" vertical="top"/>
    </xf>
    <xf numFmtId="0" fontId="18" fillId="0" borderId="0" xfId="0" applyFont="1" applyBorder="1" applyAlignment="1">
      <alignment horizontal="center" vertical="top" wrapText="1"/>
    </xf>
    <xf numFmtId="0" fontId="17" fillId="0" borderId="9" xfId="0" applyFont="1" applyFill="1" applyBorder="1" applyAlignment="1">
      <alignment horizontal="left" vertical="top" wrapText="1"/>
    </xf>
    <xf numFmtId="0" fontId="17" fillId="0" borderId="11" xfId="0" applyFont="1" applyFill="1" applyBorder="1" applyAlignment="1">
      <alignment horizontal="left" vertical="top" wrapText="1"/>
    </xf>
    <xf numFmtId="0" fontId="17" fillId="0" borderId="10" xfId="0" applyFont="1" applyFill="1" applyBorder="1" applyAlignment="1">
      <alignment horizontal="left" vertical="top" wrapText="1"/>
    </xf>
    <xf numFmtId="0" fontId="17" fillId="0" borderId="9" xfId="0" applyFont="1" applyFill="1" applyBorder="1" applyAlignment="1">
      <alignment horizontal="center" vertical="top" wrapText="1"/>
    </xf>
    <xf numFmtId="0" fontId="17" fillId="0" borderId="11" xfId="0" applyFont="1" applyFill="1" applyBorder="1" applyAlignment="1">
      <alignment horizontal="center" vertical="top" wrapText="1"/>
    </xf>
    <xf numFmtId="0" fontId="17" fillId="0" borderId="10" xfId="0" applyFont="1" applyFill="1" applyBorder="1" applyAlignment="1">
      <alignment horizontal="center" vertical="top" wrapText="1"/>
    </xf>
    <xf numFmtId="0" fontId="17" fillId="0" borderId="6" xfId="0" applyFont="1" applyBorder="1" applyAlignment="1">
      <alignment horizontal="center" vertical="center" textRotation="90" wrapText="1"/>
    </xf>
    <xf numFmtId="49" fontId="18" fillId="3" borderId="6" xfId="0" applyNumberFormat="1" applyFont="1" applyFill="1" applyBorder="1" applyAlignment="1">
      <alignment horizontal="left" vertical="top" wrapText="1"/>
    </xf>
    <xf numFmtId="0" fontId="17" fillId="0" borderId="15" xfId="0" applyFont="1" applyBorder="1" applyAlignment="1">
      <alignment horizontal="center" vertical="center" textRotation="90" wrapText="1"/>
    </xf>
    <xf numFmtId="0" fontId="17" fillId="0" borderId="16" xfId="0" applyFont="1" applyBorder="1" applyAlignment="1">
      <alignment horizontal="center" vertical="center" textRotation="90" wrapText="1"/>
    </xf>
    <xf numFmtId="0" fontId="17" fillId="0" borderId="17" xfId="0" applyFont="1" applyBorder="1" applyAlignment="1">
      <alignment horizontal="center" vertical="center" textRotation="90" wrapText="1"/>
    </xf>
    <xf numFmtId="0" fontId="12" fillId="0" borderId="0" xfId="0" applyFont="1" applyBorder="1" applyAlignment="1">
      <alignment horizontal="right" vertical="top"/>
    </xf>
    <xf numFmtId="0" fontId="17" fillId="0" borderId="6" xfId="0" applyFont="1" applyBorder="1" applyAlignment="1">
      <alignment horizontal="center" vertical="top" textRotation="90" wrapText="1"/>
    </xf>
    <xf numFmtId="0" fontId="17" fillId="0" borderId="6" xfId="0" applyFont="1" applyBorder="1" applyAlignment="1">
      <alignment horizontal="center" vertical="center"/>
    </xf>
    <xf numFmtId="0" fontId="17" fillId="0" borderId="18" xfId="0" applyFont="1" applyBorder="1" applyAlignment="1">
      <alignment horizontal="center" vertical="center" textRotation="90" wrapText="1"/>
    </xf>
    <xf numFmtId="0" fontId="17" fillId="0" borderId="19" xfId="0" applyFont="1" applyBorder="1" applyAlignment="1">
      <alignment horizontal="center" vertical="center" textRotation="90" wrapText="1"/>
    </xf>
    <xf numFmtId="0" fontId="17" fillId="0" borderId="20" xfId="0" applyFont="1" applyBorder="1" applyAlignment="1">
      <alignment horizontal="center" vertical="center" textRotation="90" wrapText="1"/>
    </xf>
    <xf numFmtId="49" fontId="26" fillId="4" borderId="6" xfId="0" applyNumberFormat="1" applyFont="1" applyFill="1" applyBorder="1" applyAlignment="1">
      <alignment horizontal="center" vertical="top"/>
    </xf>
    <xf numFmtId="49" fontId="26" fillId="0" borderId="6" xfId="0" applyNumberFormat="1" applyFont="1" applyBorder="1" applyAlignment="1">
      <alignment horizontal="center" vertical="top"/>
    </xf>
    <xf numFmtId="0" fontId="28" fillId="0" borderId="6" xfId="0" applyFont="1" applyFill="1" applyBorder="1" applyAlignment="1">
      <alignment horizontal="left" vertical="top" wrapText="1"/>
    </xf>
    <xf numFmtId="0" fontId="31" fillId="0" borderId="6" xfId="0" applyFont="1" applyBorder="1" applyAlignment="1">
      <alignment vertical="top" wrapText="1"/>
    </xf>
    <xf numFmtId="49" fontId="28" fillId="0" borderId="6" xfId="0" applyNumberFormat="1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top" wrapText="1"/>
    </xf>
    <xf numFmtId="0" fontId="17" fillId="0" borderId="16" xfId="0" applyFont="1" applyBorder="1" applyAlignment="1">
      <alignment horizontal="center" vertical="top" wrapText="1"/>
    </xf>
    <xf numFmtId="0" fontId="17" fillId="0" borderId="17" xfId="0" applyFont="1" applyBorder="1" applyAlignment="1">
      <alignment horizontal="center" vertical="top" wrapText="1"/>
    </xf>
    <xf numFmtId="49" fontId="26" fillId="26" borderId="6" xfId="0" applyNumberFormat="1" applyFont="1" applyFill="1" applyBorder="1" applyAlignment="1">
      <alignment horizontal="center" vertical="top"/>
    </xf>
    <xf numFmtId="49" fontId="18" fillId="32" borderId="6" xfId="0" applyNumberFormat="1" applyFont="1" applyFill="1" applyBorder="1" applyAlignment="1">
      <alignment horizontal="center" vertical="top" wrapText="1"/>
    </xf>
    <xf numFmtId="49" fontId="18" fillId="4" borderId="6" xfId="0" applyNumberFormat="1" applyFont="1" applyFill="1" applyBorder="1" applyAlignment="1">
      <alignment horizontal="center" vertical="top" wrapText="1"/>
    </xf>
    <xf numFmtId="0" fontId="21" fillId="0" borderId="6" xfId="0" applyFont="1" applyBorder="1" applyAlignment="1">
      <alignment horizontal="left" vertical="top" wrapText="1"/>
    </xf>
    <xf numFmtId="49" fontId="17" fillId="0" borderId="6" xfId="0" applyNumberFormat="1" applyFont="1" applyBorder="1" applyAlignment="1">
      <alignment horizontal="center" vertical="center" textRotation="90" wrapText="1"/>
    </xf>
    <xf numFmtId="0" fontId="21" fillId="0" borderId="6" xfId="0" applyFont="1" applyBorder="1" applyAlignment="1">
      <alignment horizontal="center" vertical="center" textRotation="90" wrapText="1"/>
    </xf>
    <xf numFmtId="0" fontId="18" fillId="37" borderId="12" xfId="0" applyFont="1" applyFill="1" applyBorder="1" applyAlignment="1">
      <alignment horizontal="center" vertical="center" wrapText="1"/>
    </xf>
    <xf numFmtId="0" fontId="18" fillId="37" borderId="13" xfId="0" applyFont="1" applyFill="1" applyBorder="1" applyAlignment="1">
      <alignment horizontal="center" vertical="center" wrapText="1"/>
    </xf>
    <xf numFmtId="0" fontId="18" fillId="25" borderId="6" xfId="0" applyFont="1" applyFill="1" applyBorder="1" applyAlignment="1">
      <alignment horizontal="left" vertical="top" wrapText="1"/>
    </xf>
    <xf numFmtId="0" fontId="18" fillId="8" borderId="6" xfId="0" applyFont="1" applyFill="1" applyBorder="1" applyAlignment="1">
      <alignment horizontal="left" vertical="top"/>
    </xf>
    <xf numFmtId="49" fontId="18" fillId="4" borderId="6" xfId="0" applyNumberFormat="1" applyFont="1" applyFill="1" applyBorder="1" applyAlignment="1">
      <alignment horizontal="right" vertical="center" wrapText="1"/>
    </xf>
    <xf numFmtId="49" fontId="28" fillId="31" borderId="6" xfId="0" applyNumberFormat="1" applyFont="1" applyFill="1" applyBorder="1" applyAlignment="1">
      <alignment horizontal="center" vertical="center" wrapText="1"/>
    </xf>
    <xf numFmtId="0" fontId="18" fillId="30" borderId="15" xfId="0" applyFont="1" applyFill="1" applyBorder="1" applyAlignment="1">
      <alignment horizontal="left" vertical="center"/>
    </xf>
    <xf numFmtId="0" fontId="18" fillId="30" borderId="23" xfId="0" applyFont="1" applyFill="1" applyBorder="1" applyAlignment="1">
      <alignment horizontal="left" vertical="center"/>
    </xf>
    <xf numFmtId="0" fontId="17" fillId="0" borderId="12" xfId="0" applyFont="1" applyBorder="1" applyAlignment="1">
      <alignment horizontal="left" vertical="center"/>
    </xf>
    <xf numFmtId="0" fontId="17" fillId="0" borderId="13" xfId="0" applyFont="1" applyBorder="1" applyAlignment="1">
      <alignment horizontal="left" vertical="center"/>
    </xf>
    <xf numFmtId="0" fontId="17" fillId="0" borderId="12" xfId="0" applyFont="1" applyBorder="1" applyAlignment="1">
      <alignment horizontal="left" vertical="center" wrapText="1"/>
    </xf>
    <xf numFmtId="0" fontId="17" fillId="0" borderId="13" xfId="0" applyFont="1" applyBorder="1" applyAlignment="1">
      <alignment horizontal="left" vertical="center" wrapText="1"/>
    </xf>
    <xf numFmtId="0" fontId="17" fillId="0" borderId="15" xfId="0" applyFont="1" applyBorder="1" applyAlignment="1">
      <alignment horizontal="left" vertical="center"/>
    </xf>
    <xf numFmtId="0" fontId="17" fillId="0" borderId="23" xfId="0" applyFont="1" applyBorder="1" applyAlignment="1">
      <alignment horizontal="left" vertical="center"/>
    </xf>
    <xf numFmtId="0" fontId="18" fillId="0" borderId="6" xfId="0" applyFont="1" applyFill="1" applyBorder="1" applyAlignment="1">
      <alignment horizontal="center" vertical="center" wrapText="1"/>
    </xf>
    <xf numFmtId="0" fontId="17" fillId="29" borderId="6" xfId="0" applyFont="1" applyFill="1" applyBorder="1" applyAlignment="1">
      <alignment horizontal="left" vertical="top" wrapText="1"/>
    </xf>
    <xf numFmtId="49" fontId="18" fillId="8" borderId="6" xfId="0" applyNumberFormat="1" applyFont="1" applyFill="1" applyBorder="1" applyAlignment="1">
      <alignment horizontal="left" vertical="top"/>
    </xf>
    <xf numFmtId="0" fontId="32" fillId="8" borderId="6" xfId="0" applyFont="1" applyFill="1" applyBorder="1" applyAlignment="1">
      <alignment horizontal="left" vertical="top"/>
    </xf>
    <xf numFmtId="0" fontId="17" fillId="8" borderId="6" xfId="0" applyFont="1" applyFill="1" applyBorder="1" applyAlignment="1">
      <alignment horizontal="center" vertical="top"/>
    </xf>
    <xf numFmtId="49" fontId="18" fillId="4" borderId="12" xfId="0" applyNumberFormat="1" applyFont="1" applyFill="1" applyBorder="1" applyAlignment="1">
      <alignment horizontal="left" vertical="top"/>
    </xf>
    <xf numFmtId="49" fontId="18" fillId="4" borderId="13" xfId="0" applyNumberFormat="1" applyFont="1" applyFill="1" applyBorder="1" applyAlignment="1">
      <alignment horizontal="left" vertical="top"/>
    </xf>
    <xf numFmtId="49" fontId="18" fillId="4" borderId="14" xfId="0" applyNumberFormat="1" applyFont="1" applyFill="1" applyBorder="1" applyAlignment="1">
      <alignment horizontal="left" vertical="top"/>
    </xf>
    <xf numFmtId="49" fontId="18" fillId="25" borderId="6" xfId="0" applyNumberFormat="1" applyFont="1" applyFill="1" applyBorder="1" applyAlignment="1">
      <alignment horizontal="right" vertical="top" wrapText="1"/>
    </xf>
    <xf numFmtId="0" fontId="17" fillId="25" borderId="6" xfId="0" applyFont="1" applyFill="1" applyBorder="1" applyAlignment="1">
      <alignment vertical="top"/>
    </xf>
    <xf numFmtId="0" fontId="17" fillId="29" borderId="12" xfId="0" applyFont="1" applyFill="1" applyBorder="1" applyAlignment="1">
      <alignment horizontal="left" vertical="top" wrapText="1"/>
    </xf>
    <xf numFmtId="0" fontId="17" fillId="29" borderId="13" xfId="0" applyFont="1" applyFill="1" applyBorder="1" applyAlignment="1">
      <alignment horizontal="left" vertical="top" wrapText="1"/>
    </xf>
    <xf numFmtId="0" fontId="17" fillId="29" borderId="14" xfId="0" applyFont="1" applyFill="1" applyBorder="1" applyAlignment="1">
      <alignment horizontal="left" vertical="top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8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17" fillId="0" borderId="15" xfId="0" applyFont="1" applyFill="1" applyBorder="1" applyAlignment="1">
      <alignment horizontal="left" vertical="top" wrapText="1"/>
    </xf>
    <xf numFmtId="0" fontId="17" fillId="0" borderId="17" xfId="0" applyFont="1" applyFill="1" applyBorder="1" applyAlignment="1">
      <alignment horizontal="left" vertical="top" wrapText="1"/>
    </xf>
    <xf numFmtId="49" fontId="17" fillId="0" borderId="9" xfId="0" applyNumberFormat="1" applyFont="1" applyBorder="1" applyAlignment="1">
      <alignment horizontal="center" vertical="center"/>
    </xf>
    <xf numFmtId="49" fontId="17" fillId="0" borderId="10" xfId="0" applyNumberFormat="1" applyFont="1" applyBorder="1" applyAlignment="1">
      <alignment horizontal="center" vertical="center"/>
    </xf>
    <xf numFmtId="0" fontId="18" fillId="30" borderId="0" xfId="0" applyFont="1" applyFill="1" applyBorder="1" applyAlignment="1">
      <alignment horizontal="left" vertical="center"/>
    </xf>
    <xf numFmtId="49" fontId="18" fillId="8" borderId="6" xfId="0" applyNumberFormat="1" applyFont="1" applyFill="1" applyBorder="1" applyAlignment="1">
      <alignment horizontal="right" vertical="top" wrapText="1"/>
    </xf>
    <xf numFmtId="49" fontId="18" fillId="0" borderId="9" xfId="0" applyNumberFormat="1" applyFont="1" applyBorder="1" applyAlignment="1">
      <alignment horizontal="center" vertical="top"/>
    </xf>
    <xf numFmtId="49" fontId="18" fillId="0" borderId="10" xfId="0" applyNumberFormat="1" applyFont="1" applyBorder="1" applyAlignment="1">
      <alignment horizontal="center" vertical="top"/>
    </xf>
    <xf numFmtId="49" fontId="18" fillId="4" borderId="12" xfId="0" applyNumberFormat="1" applyFont="1" applyFill="1" applyBorder="1" applyAlignment="1">
      <alignment horizontal="right" vertical="top" wrapText="1"/>
    </xf>
    <xf numFmtId="49" fontId="18" fillId="4" borderId="13" xfId="0" applyNumberFormat="1" applyFont="1" applyFill="1" applyBorder="1" applyAlignment="1">
      <alignment horizontal="right" vertical="top" wrapText="1"/>
    </xf>
    <xf numFmtId="49" fontId="18" fillId="4" borderId="14" xfId="0" applyNumberFormat="1" applyFont="1" applyFill="1" applyBorder="1" applyAlignment="1">
      <alignment horizontal="right" vertical="top" wrapText="1"/>
    </xf>
    <xf numFmtId="0" fontId="28" fillId="36" borderId="6" xfId="0" applyFont="1" applyFill="1" applyBorder="1" applyAlignment="1">
      <alignment horizontal="center" vertical="top" wrapText="1"/>
    </xf>
    <xf numFmtId="165" fontId="28" fillId="31" borderId="9" xfId="0" applyNumberFormat="1" applyFont="1" applyFill="1" applyBorder="1" applyAlignment="1">
      <alignment horizontal="center" vertical="center" wrapText="1"/>
    </xf>
    <xf numFmtId="165" fontId="28" fillId="31" borderId="10" xfId="0" applyNumberFormat="1" applyFont="1" applyFill="1" applyBorder="1" applyAlignment="1">
      <alignment horizontal="center" vertical="center" wrapText="1"/>
    </xf>
    <xf numFmtId="165" fontId="34" fillId="31" borderId="9" xfId="0" applyNumberFormat="1" applyFont="1" applyFill="1" applyBorder="1" applyAlignment="1">
      <alignment horizontal="center" vertical="center" wrapText="1"/>
    </xf>
    <xf numFmtId="165" fontId="34" fillId="31" borderId="10" xfId="0" applyNumberFormat="1" applyFont="1" applyFill="1" applyBorder="1" applyAlignment="1">
      <alignment horizontal="center" vertical="center" wrapText="1"/>
    </xf>
    <xf numFmtId="0" fontId="26" fillId="0" borderId="9" xfId="0" applyFont="1" applyFill="1" applyBorder="1" applyAlignment="1">
      <alignment horizontal="center" vertical="center" wrapText="1"/>
    </xf>
    <xf numFmtId="0" fontId="26" fillId="0" borderId="10" xfId="0" applyFont="1" applyFill="1" applyBorder="1" applyAlignment="1">
      <alignment horizontal="center" vertical="center" wrapText="1"/>
    </xf>
    <xf numFmtId="165" fontId="28" fillId="33" borderId="9" xfId="0" applyNumberFormat="1" applyFont="1" applyFill="1" applyBorder="1" applyAlignment="1">
      <alignment horizontal="center" vertical="center"/>
    </xf>
    <xf numFmtId="165" fontId="28" fillId="33" borderId="10" xfId="0" applyNumberFormat="1" applyFont="1" applyFill="1" applyBorder="1" applyAlignment="1">
      <alignment horizontal="center" vertical="center"/>
    </xf>
    <xf numFmtId="165" fontId="28" fillId="34" borderId="9" xfId="0" applyNumberFormat="1" applyFont="1" applyFill="1" applyBorder="1" applyAlignment="1">
      <alignment horizontal="center" vertical="center"/>
    </xf>
    <xf numFmtId="165" fontId="28" fillId="34" borderId="10" xfId="0" applyNumberFormat="1" applyFont="1" applyFill="1" applyBorder="1" applyAlignment="1">
      <alignment horizontal="center" vertical="center"/>
    </xf>
    <xf numFmtId="49" fontId="28" fillId="0" borderId="6" xfId="0" applyNumberFormat="1" applyFont="1" applyBorder="1" applyAlignment="1">
      <alignment horizontal="center" vertical="center" wrapText="1"/>
    </xf>
    <xf numFmtId="49" fontId="23" fillId="8" borderId="6" xfId="0" applyNumberFormat="1" applyFont="1" applyFill="1" applyBorder="1" applyAlignment="1">
      <alignment horizontal="center" vertical="top"/>
    </xf>
    <xf numFmtId="49" fontId="18" fillId="0" borderId="11" xfId="0" applyNumberFormat="1" applyFont="1" applyBorder="1" applyAlignment="1">
      <alignment horizontal="center" vertical="top"/>
    </xf>
    <xf numFmtId="49" fontId="17" fillId="31" borderId="9" xfId="0" applyNumberFormat="1" applyFont="1" applyFill="1" applyBorder="1" applyAlignment="1">
      <alignment horizontal="center" vertical="center"/>
    </xf>
    <xf numFmtId="49" fontId="17" fillId="31" borderId="11" xfId="0" applyNumberFormat="1" applyFont="1" applyFill="1" applyBorder="1" applyAlignment="1">
      <alignment horizontal="center" vertical="center"/>
    </xf>
    <xf numFmtId="49" fontId="17" fillId="31" borderId="10" xfId="0" applyNumberFormat="1" applyFont="1" applyFill="1" applyBorder="1" applyAlignment="1">
      <alignment horizontal="center" vertical="center"/>
    </xf>
    <xf numFmtId="49" fontId="23" fillId="4" borderId="6" xfId="0" applyNumberFormat="1" applyFont="1" applyFill="1" applyBorder="1" applyAlignment="1">
      <alignment horizontal="center" vertical="top"/>
    </xf>
    <xf numFmtId="49" fontId="23" fillId="0" borderId="6" xfId="0" applyNumberFormat="1" applyFont="1" applyBorder="1" applyAlignment="1">
      <alignment horizontal="center" vertical="top"/>
    </xf>
    <xf numFmtId="49" fontId="17" fillId="31" borderId="6" xfId="0" applyNumberFormat="1" applyFont="1" applyFill="1" applyBorder="1" applyAlignment="1">
      <alignment horizontal="center" vertical="center" wrapText="1"/>
    </xf>
    <xf numFmtId="49" fontId="22" fillId="31" borderId="6" xfId="0" applyNumberFormat="1" applyFont="1" applyFill="1" applyBorder="1" applyAlignment="1">
      <alignment horizontal="center" vertical="center" wrapText="1"/>
    </xf>
    <xf numFmtId="0" fontId="17" fillId="31" borderId="9" xfId="0" applyFont="1" applyFill="1" applyBorder="1" applyAlignment="1">
      <alignment horizontal="center" vertical="center" wrapText="1"/>
    </xf>
    <xf numFmtId="0" fontId="17" fillId="31" borderId="10" xfId="0" applyFont="1" applyFill="1" applyBorder="1" applyAlignment="1">
      <alignment horizontal="center" vertical="center" wrapText="1"/>
    </xf>
    <xf numFmtId="0" fontId="17" fillId="31" borderId="9" xfId="0" applyFont="1" applyFill="1" applyBorder="1" applyAlignment="1">
      <alignment horizontal="left" vertical="center" wrapText="1"/>
    </xf>
    <xf numFmtId="0" fontId="17" fillId="31" borderId="10" xfId="0" applyFont="1" applyFill="1" applyBorder="1" applyAlignment="1">
      <alignment horizontal="left" vertical="center" wrapText="1"/>
    </xf>
    <xf numFmtId="0" fontId="17" fillId="0" borderId="21" xfId="28" applyFont="1" applyBorder="1" applyAlignment="1">
      <alignment horizontal="center" vertical="top" wrapText="1"/>
    </xf>
    <xf numFmtId="0" fontId="17" fillId="0" borderId="22" xfId="28" applyFont="1" applyBorder="1" applyAlignment="1">
      <alignment horizontal="center" vertical="top" wrapText="1"/>
    </xf>
    <xf numFmtId="0" fontId="17" fillId="0" borderId="21" xfId="28" applyFont="1" applyBorder="1" applyAlignment="1">
      <alignment horizontal="left" vertical="top" wrapText="1"/>
    </xf>
    <xf numFmtId="0" fontId="17" fillId="0" borderId="22" xfId="28" applyFont="1" applyBorder="1" applyAlignment="1">
      <alignment horizontal="left" vertical="top" wrapText="1"/>
    </xf>
    <xf numFmtId="0" fontId="18" fillId="0" borderId="5" xfId="28" applyFont="1" applyBorder="1" applyAlignment="1">
      <alignment horizontal="center" vertical="center"/>
    </xf>
    <xf numFmtId="0" fontId="19" fillId="0" borderId="0" xfId="28" applyFont="1" applyFill="1" applyBorder="1" applyAlignment="1">
      <alignment horizontal="left" vertical="top" wrapText="1"/>
    </xf>
    <xf numFmtId="0" fontId="18" fillId="0" borderId="21" xfId="28" applyFont="1" applyBorder="1" applyAlignment="1">
      <alignment horizontal="center" vertical="center"/>
    </xf>
    <xf numFmtId="0" fontId="18" fillId="0" borderId="22" xfId="28" applyFont="1" applyBorder="1" applyAlignment="1">
      <alignment horizontal="center" vertical="center"/>
    </xf>
  </cellXfs>
  <cellStyles count="35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cel Built-in Normal" xfId="28"/>
    <cellStyle name="Input" xfId="29"/>
    <cellStyle name="Įprastas" xfId="0" builtinId="0"/>
    <cellStyle name="Įprastas 2" xfId="30"/>
    <cellStyle name="Linked Cell" xfId="31"/>
    <cellStyle name="Neutral" xfId="32"/>
    <cellStyle name="Note" xfId="33"/>
    <cellStyle name="Procentai 2" xfId="3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CCCC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U299"/>
  <sheetViews>
    <sheetView tabSelected="1" zoomScale="95" zoomScaleNormal="95" workbookViewId="0">
      <selection activeCell="Q13" sqref="Q13"/>
    </sheetView>
  </sheetViews>
  <sheetFormatPr defaultRowHeight="12.75"/>
  <cols>
    <col min="1" max="1" width="3.28515625" style="1" customWidth="1"/>
    <col min="2" max="2" width="4.140625" style="1" customWidth="1"/>
    <col min="3" max="3" width="4.85546875" style="1" customWidth="1"/>
    <col min="4" max="4" width="27.5703125" style="1" customWidth="1"/>
    <col min="5" max="5" width="7.42578125" style="2" customWidth="1"/>
    <col min="6" max="6" width="7.28515625" style="3" customWidth="1"/>
    <col min="7" max="7" width="10.28515625" style="1" customWidth="1"/>
    <col min="8" max="8" width="9.85546875" style="1" customWidth="1"/>
    <col min="9" max="9" width="9.5703125" style="1" customWidth="1"/>
    <col min="10" max="10" width="8.7109375" style="1" customWidth="1"/>
    <col min="11" max="11" width="8.5703125" style="1" customWidth="1"/>
    <col min="12" max="12" width="25.28515625" style="1" customWidth="1"/>
    <col min="13" max="13" width="7.85546875" style="1" customWidth="1"/>
    <col min="14" max="14" width="7.42578125" style="1" customWidth="1"/>
    <col min="15" max="15" width="6.42578125" style="1" customWidth="1"/>
    <col min="16" max="229" width="9.140625" style="1"/>
  </cols>
  <sheetData>
    <row r="1" spans="1:229" ht="15.75">
      <c r="A1" s="155"/>
      <c r="B1" s="155"/>
      <c r="C1" s="155"/>
      <c r="D1" s="155"/>
      <c r="E1" s="156"/>
      <c r="F1" s="156"/>
      <c r="G1" s="155"/>
      <c r="H1" s="155"/>
      <c r="I1" s="155"/>
      <c r="J1" s="155"/>
      <c r="K1" s="155"/>
      <c r="L1" s="220"/>
      <c r="M1" s="220"/>
      <c r="N1" s="220"/>
      <c r="O1" s="220"/>
      <c r="P1" s="157"/>
      <c r="Q1" s="157"/>
      <c r="R1" s="158"/>
      <c r="S1" s="158"/>
      <c r="T1" s="158"/>
      <c r="U1" s="158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</row>
    <row r="2" spans="1:229" ht="15.75">
      <c r="A2" s="155"/>
      <c r="B2" s="155"/>
      <c r="C2" s="155"/>
      <c r="D2" s="155"/>
      <c r="E2" s="156"/>
      <c r="F2" s="156"/>
      <c r="G2" s="155"/>
      <c r="H2" s="155"/>
      <c r="I2" s="155"/>
      <c r="J2" s="155"/>
      <c r="K2" s="155"/>
      <c r="L2" s="220" t="s">
        <v>187</v>
      </c>
      <c r="M2" s="220"/>
      <c r="N2" s="220"/>
      <c r="O2" s="220"/>
      <c r="P2" s="157"/>
      <c r="Q2" s="157"/>
      <c r="R2" s="158"/>
      <c r="S2" s="158"/>
      <c r="T2" s="158"/>
      <c r="U2" s="158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</row>
    <row r="3" spans="1:229" ht="15.75">
      <c r="A3" s="155"/>
      <c r="B3" s="155"/>
      <c r="C3" s="155"/>
      <c r="D3" s="155"/>
      <c r="E3" s="156"/>
      <c r="F3" s="156"/>
      <c r="G3" s="155"/>
      <c r="H3" s="155"/>
      <c r="I3" s="155"/>
      <c r="J3" s="155"/>
      <c r="K3" s="155"/>
      <c r="L3" s="220" t="s">
        <v>188</v>
      </c>
      <c r="M3" s="220"/>
      <c r="N3" s="220"/>
      <c r="O3" s="220"/>
      <c r="P3" s="157"/>
      <c r="Q3" s="157"/>
      <c r="R3" s="158"/>
      <c r="S3" s="158"/>
      <c r="T3" s="158"/>
      <c r="U3" s="158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</row>
    <row r="4" spans="1:229" ht="15.75">
      <c r="A4" s="155"/>
      <c r="B4" s="155"/>
      <c r="C4" s="155"/>
      <c r="D4" s="155"/>
      <c r="E4" s="156"/>
      <c r="F4" s="156"/>
      <c r="G4" s="155"/>
      <c r="H4" s="155"/>
      <c r="I4" s="155"/>
      <c r="J4" s="155"/>
      <c r="K4" s="155"/>
      <c r="L4" s="220" t="s">
        <v>189</v>
      </c>
      <c r="M4" s="220"/>
      <c r="N4" s="220"/>
      <c r="O4" s="220"/>
      <c r="P4" s="157"/>
      <c r="Q4" s="157"/>
      <c r="R4" s="158"/>
      <c r="S4" s="158"/>
      <c r="T4" s="158"/>
      <c r="U4" s="158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</row>
    <row r="5" spans="1:229" ht="15.75">
      <c r="A5" s="155"/>
      <c r="B5" s="155"/>
      <c r="C5" s="155"/>
      <c r="D5" s="155"/>
      <c r="E5" s="156"/>
      <c r="F5" s="156"/>
      <c r="G5" s="155"/>
      <c r="H5" s="155"/>
      <c r="I5" s="155"/>
      <c r="J5" s="155"/>
      <c r="K5" s="155"/>
      <c r="L5" s="220" t="s">
        <v>190</v>
      </c>
      <c r="M5" s="220"/>
      <c r="N5" s="220"/>
      <c r="O5" s="220"/>
      <c r="P5" s="157"/>
      <c r="Q5" s="157"/>
      <c r="R5" s="158"/>
      <c r="S5" s="158"/>
      <c r="T5" s="158"/>
      <c r="U5" s="158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</row>
    <row r="6" spans="1:229" ht="15.75">
      <c r="A6" s="155"/>
      <c r="B6" s="155"/>
      <c r="C6" s="155"/>
      <c r="D6" s="155"/>
      <c r="E6" s="156"/>
      <c r="F6" s="156"/>
      <c r="G6" s="155"/>
      <c r="H6" s="155"/>
      <c r="I6" s="155"/>
      <c r="J6" s="155"/>
      <c r="K6" s="155"/>
      <c r="L6" s="220" t="s">
        <v>191</v>
      </c>
      <c r="M6" s="220"/>
      <c r="N6" s="220"/>
      <c r="O6" s="220"/>
      <c r="P6" s="157"/>
      <c r="Q6" s="157"/>
      <c r="R6" s="158"/>
      <c r="S6" s="158"/>
      <c r="T6" s="158"/>
      <c r="U6" s="158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</row>
    <row r="7" spans="1:229" ht="15.75">
      <c r="A7" s="155"/>
      <c r="B7" s="155"/>
      <c r="C7" s="155"/>
      <c r="D7" s="155"/>
      <c r="E7" s="156"/>
      <c r="F7" s="156"/>
      <c r="G7" s="155"/>
      <c r="H7" s="155"/>
      <c r="I7" s="155"/>
      <c r="J7" s="155"/>
      <c r="K7" s="155"/>
      <c r="L7" s="159"/>
      <c r="M7" s="159"/>
      <c r="N7" s="159"/>
      <c r="O7" s="159"/>
      <c r="P7" s="157"/>
      <c r="Q7" s="157"/>
      <c r="R7" s="158"/>
      <c r="S7" s="158"/>
      <c r="T7" s="158"/>
      <c r="U7" s="158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</row>
    <row r="8" spans="1:229" ht="16.5" customHeight="1">
      <c r="A8" s="221" t="s">
        <v>185</v>
      </c>
      <c r="B8" s="221"/>
      <c r="C8" s="221"/>
      <c r="D8" s="221"/>
      <c r="E8" s="221"/>
      <c r="F8" s="221"/>
      <c r="G8" s="221"/>
      <c r="H8" s="221"/>
      <c r="I8" s="221"/>
      <c r="J8" s="221"/>
      <c r="K8" s="221"/>
      <c r="L8" s="221"/>
      <c r="M8" s="221"/>
      <c r="N8" s="221"/>
      <c r="O8" s="221"/>
    </row>
    <row r="9" spans="1:229" ht="14.85" customHeight="1">
      <c r="A9" s="222" t="s">
        <v>186</v>
      </c>
      <c r="B9" s="222"/>
      <c r="C9" s="222"/>
      <c r="D9" s="222"/>
      <c r="E9" s="222"/>
      <c r="F9" s="222"/>
      <c r="G9" s="222"/>
      <c r="H9" s="222"/>
      <c r="I9" s="222"/>
      <c r="J9" s="222"/>
      <c r="K9" s="222"/>
      <c r="L9" s="222"/>
      <c r="M9" s="222"/>
      <c r="N9" s="222"/>
      <c r="O9" s="222"/>
    </row>
    <row r="10" spans="1:229" ht="12.75" customHeight="1">
      <c r="A10" s="4"/>
      <c r="B10" s="4"/>
      <c r="C10" s="4"/>
      <c r="D10" s="4"/>
      <c r="E10" s="7"/>
      <c r="F10" s="6"/>
      <c r="G10" s="4"/>
      <c r="H10" s="4"/>
      <c r="I10" s="4"/>
      <c r="J10" s="4"/>
      <c r="K10" s="4"/>
      <c r="L10" s="4"/>
      <c r="M10" s="234" t="s">
        <v>73</v>
      </c>
      <c r="N10" s="234"/>
      <c r="O10" s="234"/>
    </row>
    <row r="11" spans="1:229" ht="41.25" customHeight="1">
      <c r="A11" s="235" t="s">
        <v>0</v>
      </c>
      <c r="B11" s="235" t="s">
        <v>1</v>
      </c>
      <c r="C11" s="235" t="s">
        <v>2</v>
      </c>
      <c r="D11" s="245" t="s">
        <v>3</v>
      </c>
      <c r="E11" s="229" t="s">
        <v>4</v>
      </c>
      <c r="F11" s="229" t="s">
        <v>5</v>
      </c>
      <c r="G11" s="231" t="s">
        <v>87</v>
      </c>
      <c r="H11" s="231" t="s">
        <v>88</v>
      </c>
      <c r="I11" s="237" t="s">
        <v>91</v>
      </c>
      <c r="J11" s="229" t="s">
        <v>89</v>
      </c>
      <c r="K11" s="229" t="s">
        <v>90</v>
      </c>
      <c r="L11" s="236" t="s">
        <v>6</v>
      </c>
      <c r="M11" s="236"/>
      <c r="N11" s="236"/>
      <c r="O11" s="236"/>
    </row>
    <row r="12" spans="1:229" ht="24" customHeight="1">
      <c r="A12" s="235"/>
      <c r="B12" s="235"/>
      <c r="C12" s="235"/>
      <c r="D12" s="246"/>
      <c r="E12" s="229"/>
      <c r="F12" s="229"/>
      <c r="G12" s="232"/>
      <c r="H12" s="232"/>
      <c r="I12" s="238"/>
      <c r="J12" s="229"/>
      <c r="K12" s="229"/>
      <c r="L12" s="229" t="s">
        <v>8</v>
      </c>
      <c r="M12" s="236" t="s">
        <v>9</v>
      </c>
      <c r="N12" s="236"/>
      <c r="O12" s="236"/>
    </row>
    <row r="13" spans="1:229" ht="82.5" customHeight="1">
      <c r="A13" s="235"/>
      <c r="B13" s="235"/>
      <c r="C13" s="235"/>
      <c r="D13" s="247"/>
      <c r="E13" s="229"/>
      <c r="F13" s="229"/>
      <c r="G13" s="233"/>
      <c r="H13" s="233"/>
      <c r="I13" s="239"/>
      <c r="J13" s="229"/>
      <c r="K13" s="229"/>
      <c r="L13" s="229"/>
      <c r="M13" s="71" t="s">
        <v>123</v>
      </c>
      <c r="N13" s="71" t="s">
        <v>124</v>
      </c>
      <c r="O13" s="71" t="s">
        <v>125</v>
      </c>
    </row>
    <row r="14" spans="1:229" ht="16.5" customHeight="1">
      <c r="A14" s="230" t="s">
        <v>168</v>
      </c>
      <c r="B14" s="230"/>
      <c r="C14" s="230"/>
      <c r="D14" s="230"/>
      <c r="E14" s="230"/>
      <c r="F14" s="230"/>
      <c r="G14" s="230"/>
      <c r="H14" s="230"/>
      <c r="I14" s="230"/>
      <c r="J14" s="230"/>
      <c r="K14" s="230"/>
      <c r="L14" s="230"/>
      <c r="M14" s="230"/>
      <c r="N14" s="230"/>
      <c r="O14" s="230"/>
    </row>
    <row r="15" spans="1:229" ht="18" customHeight="1">
      <c r="A15" s="256" t="s">
        <v>10</v>
      </c>
      <c r="B15" s="256"/>
      <c r="C15" s="256"/>
      <c r="D15" s="256"/>
      <c r="E15" s="256"/>
      <c r="F15" s="256"/>
      <c r="G15" s="256"/>
      <c r="H15" s="256"/>
      <c r="I15" s="256"/>
      <c r="J15" s="256"/>
      <c r="K15" s="256"/>
      <c r="L15" s="256"/>
      <c r="M15" s="256"/>
      <c r="N15" s="256"/>
      <c r="O15" s="256"/>
    </row>
    <row r="16" spans="1:229" ht="22.5" customHeight="1">
      <c r="A16" s="62" t="s">
        <v>11</v>
      </c>
      <c r="B16" s="257" t="s">
        <v>12</v>
      </c>
      <c r="C16" s="257"/>
      <c r="D16" s="257"/>
      <c r="E16" s="257"/>
      <c r="F16" s="257"/>
      <c r="G16" s="257"/>
      <c r="H16" s="257"/>
      <c r="I16" s="257"/>
      <c r="J16" s="257"/>
      <c r="K16" s="257"/>
      <c r="L16" s="257"/>
      <c r="M16" s="257"/>
      <c r="N16" s="257"/>
      <c r="O16" s="257"/>
    </row>
    <row r="17" spans="1:17" ht="17.25" customHeight="1">
      <c r="A17" s="32" t="s">
        <v>11</v>
      </c>
      <c r="B17" s="41" t="s">
        <v>11</v>
      </c>
      <c r="C17" s="165" t="s">
        <v>120</v>
      </c>
      <c r="D17" s="165"/>
      <c r="E17" s="165"/>
      <c r="F17" s="165"/>
      <c r="G17" s="165"/>
      <c r="H17" s="165"/>
      <c r="I17" s="165"/>
      <c r="J17" s="165"/>
      <c r="K17" s="165"/>
      <c r="L17" s="165"/>
      <c r="M17" s="165"/>
      <c r="N17" s="165"/>
      <c r="O17" s="165"/>
    </row>
    <row r="18" spans="1:17" ht="36.75" customHeight="1">
      <c r="A18" s="249" t="s">
        <v>11</v>
      </c>
      <c r="B18" s="250" t="s">
        <v>11</v>
      </c>
      <c r="C18" s="168" t="s">
        <v>11</v>
      </c>
      <c r="D18" s="174" t="s">
        <v>128</v>
      </c>
      <c r="E18" s="252" t="s">
        <v>106</v>
      </c>
      <c r="F18" s="111" t="s">
        <v>13</v>
      </c>
      <c r="G18" s="65">
        <v>2540.6999999999998</v>
      </c>
      <c r="H18" s="100">
        <f>2505.9+23.8</f>
        <v>2529.7000000000003</v>
      </c>
      <c r="I18" s="84">
        <v>2529.6999999999998</v>
      </c>
      <c r="J18" s="36">
        <v>3300</v>
      </c>
      <c r="K18" s="36">
        <v>3300</v>
      </c>
      <c r="L18" s="223" t="s">
        <v>72</v>
      </c>
      <c r="M18" s="226">
        <v>43</v>
      </c>
      <c r="N18" s="226">
        <v>43</v>
      </c>
      <c r="O18" s="226">
        <v>43</v>
      </c>
    </row>
    <row r="19" spans="1:17" ht="39.75" customHeight="1">
      <c r="A19" s="249"/>
      <c r="B19" s="250"/>
      <c r="C19" s="168"/>
      <c r="D19" s="174"/>
      <c r="E19" s="252"/>
      <c r="F19" s="35" t="s">
        <v>170</v>
      </c>
      <c r="G19" s="65">
        <v>466.2</v>
      </c>
      <c r="H19" s="100">
        <v>660</v>
      </c>
      <c r="I19" s="84">
        <v>653.70000000000005</v>
      </c>
      <c r="J19" s="36"/>
      <c r="K19" s="37"/>
      <c r="L19" s="224"/>
      <c r="M19" s="227"/>
      <c r="N19" s="227"/>
      <c r="O19" s="227"/>
    </row>
    <row r="20" spans="1:17" ht="24.75" customHeight="1">
      <c r="A20" s="249"/>
      <c r="B20" s="250"/>
      <c r="C20" s="168"/>
      <c r="D20" s="174"/>
      <c r="E20" s="252"/>
      <c r="F20" s="35" t="s">
        <v>70</v>
      </c>
      <c r="G20" s="66">
        <v>97.2</v>
      </c>
      <c r="H20" s="100">
        <v>5.3</v>
      </c>
      <c r="I20" s="85">
        <v>5.3</v>
      </c>
      <c r="J20" s="58">
        <v>100</v>
      </c>
      <c r="K20" s="58">
        <v>100</v>
      </c>
      <c r="L20" s="225"/>
      <c r="M20" s="228"/>
      <c r="N20" s="228"/>
      <c r="O20" s="228"/>
    </row>
    <row r="21" spans="1:17" ht="21.75" customHeight="1">
      <c r="A21" s="169"/>
      <c r="B21" s="169"/>
      <c r="C21" s="169"/>
      <c r="D21" s="251"/>
      <c r="E21" s="253"/>
      <c r="F21" s="57" t="s">
        <v>7</v>
      </c>
      <c r="G21" s="56">
        <f>SUM(G18:G20)</f>
        <v>3104.0999999999995</v>
      </c>
      <c r="H21" s="56">
        <f>SUM(H18:H20)</f>
        <v>3195.0000000000005</v>
      </c>
      <c r="I21" s="56">
        <f>SUM(I18:I20)</f>
        <v>3188.7</v>
      </c>
      <c r="J21" s="56">
        <f>SUM(J18:J20)</f>
        <v>3400</v>
      </c>
      <c r="K21" s="56">
        <f>SUM(K18:K20)</f>
        <v>3400</v>
      </c>
      <c r="L21" s="166"/>
      <c r="M21" s="166"/>
      <c r="N21" s="166"/>
      <c r="O21" s="166"/>
    </row>
    <row r="22" spans="1:17" ht="34.5" customHeight="1">
      <c r="A22" s="248" t="s">
        <v>11</v>
      </c>
      <c r="B22" s="240" t="s">
        <v>11</v>
      </c>
      <c r="C22" s="241" t="s">
        <v>16</v>
      </c>
      <c r="D22" s="242" t="s">
        <v>69</v>
      </c>
      <c r="E22" s="244" t="s">
        <v>31</v>
      </c>
      <c r="F22" s="38" t="s">
        <v>105</v>
      </c>
      <c r="G22" s="66">
        <v>4</v>
      </c>
      <c r="H22" s="25">
        <v>5</v>
      </c>
      <c r="I22" s="85">
        <v>4</v>
      </c>
      <c r="J22" s="58">
        <v>5</v>
      </c>
      <c r="K22" s="58">
        <v>5</v>
      </c>
      <c r="L22" s="59" t="s">
        <v>84</v>
      </c>
      <c r="M22" s="60">
        <v>100</v>
      </c>
      <c r="N22" s="60">
        <v>100</v>
      </c>
      <c r="O22" s="60">
        <v>100</v>
      </c>
    </row>
    <row r="23" spans="1:17" ht="23.25" customHeight="1">
      <c r="A23" s="248"/>
      <c r="B23" s="240"/>
      <c r="C23" s="241"/>
      <c r="D23" s="243"/>
      <c r="E23" s="244"/>
      <c r="F23" s="39" t="s">
        <v>7</v>
      </c>
      <c r="G23" s="27">
        <f>SUM(G22:G22)</f>
        <v>4</v>
      </c>
      <c r="H23" s="27">
        <f>SUM(H22:H22)</f>
        <v>5</v>
      </c>
      <c r="I23" s="27">
        <f>SUM(I22:I22)</f>
        <v>4</v>
      </c>
      <c r="J23" s="27">
        <f>SUM(J22:J22)</f>
        <v>5</v>
      </c>
      <c r="K23" s="27">
        <f>SUM(K22:K22)</f>
        <v>5</v>
      </c>
      <c r="L23" s="296"/>
      <c r="M23" s="296"/>
      <c r="N23" s="296"/>
      <c r="O23" s="296"/>
    </row>
    <row r="24" spans="1:17" ht="26.25" customHeight="1">
      <c r="A24" s="248" t="s">
        <v>11</v>
      </c>
      <c r="B24" s="240" t="s">
        <v>11</v>
      </c>
      <c r="C24" s="241" t="s">
        <v>21</v>
      </c>
      <c r="D24" s="174" t="s">
        <v>104</v>
      </c>
      <c r="E24" s="259" t="s">
        <v>108</v>
      </c>
      <c r="F24" s="301" t="s">
        <v>105</v>
      </c>
      <c r="G24" s="303"/>
      <c r="H24" s="205">
        <v>300</v>
      </c>
      <c r="I24" s="305">
        <v>300</v>
      </c>
      <c r="J24" s="297">
        <v>242.5</v>
      </c>
      <c r="K24" s="299"/>
      <c r="L24" s="93" t="s">
        <v>145</v>
      </c>
      <c r="M24" s="58"/>
      <c r="N24" s="95">
        <v>510</v>
      </c>
      <c r="O24" s="95"/>
    </row>
    <row r="25" spans="1:17" ht="57" customHeight="1">
      <c r="A25" s="248"/>
      <c r="B25" s="240"/>
      <c r="C25" s="241"/>
      <c r="D25" s="174"/>
      <c r="E25" s="259"/>
      <c r="F25" s="302"/>
      <c r="G25" s="304"/>
      <c r="H25" s="207"/>
      <c r="I25" s="306"/>
      <c r="J25" s="298"/>
      <c r="K25" s="300"/>
      <c r="L25" s="93" t="s">
        <v>146</v>
      </c>
      <c r="M25" s="67"/>
      <c r="N25" s="95">
        <v>1</v>
      </c>
      <c r="O25" s="96"/>
      <c r="Q25" s="141"/>
    </row>
    <row r="26" spans="1:17" ht="42" customHeight="1">
      <c r="A26" s="248"/>
      <c r="B26" s="240"/>
      <c r="C26" s="241"/>
      <c r="D26" s="174"/>
      <c r="E26" s="259"/>
      <c r="F26" s="38" t="s">
        <v>27</v>
      </c>
      <c r="G26" s="66"/>
      <c r="H26" s="67">
        <v>1700</v>
      </c>
      <c r="I26" s="85"/>
      <c r="J26" s="92">
        <v>1374</v>
      </c>
      <c r="K26" s="150"/>
      <c r="L26" s="94" t="s">
        <v>116</v>
      </c>
      <c r="M26" s="67"/>
      <c r="N26" s="97">
        <v>1</v>
      </c>
      <c r="O26" s="97"/>
    </row>
    <row r="27" spans="1:17" ht="33" customHeight="1">
      <c r="A27" s="248"/>
      <c r="B27" s="240"/>
      <c r="C27" s="241"/>
      <c r="D27" s="204"/>
      <c r="E27" s="259"/>
      <c r="F27" s="39" t="s">
        <v>7</v>
      </c>
      <c r="G27" s="27">
        <f>SUM(G24:G26)</f>
        <v>0</v>
      </c>
      <c r="H27" s="27">
        <f>SUM(H24:H26)</f>
        <v>2000</v>
      </c>
      <c r="I27" s="27">
        <f>SUM(I24:I26)</f>
        <v>300</v>
      </c>
      <c r="J27" s="27">
        <f>SUM(J24:J26)</f>
        <v>1616.5</v>
      </c>
      <c r="K27" s="27">
        <f>SUM(K24:K26)</f>
        <v>0</v>
      </c>
      <c r="L27" s="296"/>
      <c r="M27" s="296"/>
      <c r="N27" s="296"/>
      <c r="O27" s="296"/>
    </row>
    <row r="28" spans="1:17" ht="30.75" customHeight="1">
      <c r="A28" s="40" t="s">
        <v>11</v>
      </c>
      <c r="B28" s="41" t="s">
        <v>11</v>
      </c>
      <c r="C28" s="258" t="s">
        <v>15</v>
      </c>
      <c r="D28" s="258"/>
      <c r="E28" s="258"/>
      <c r="F28" s="258"/>
      <c r="G28" s="42">
        <f>G21+G23+G27</f>
        <v>3108.0999999999995</v>
      </c>
      <c r="H28" s="42">
        <f>H21+H23+H27</f>
        <v>5200</v>
      </c>
      <c r="I28" s="42">
        <f>I21+I23+I27</f>
        <v>3492.7</v>
      </c>
      <c r="J28" s="42">
        <f>J21+J23+J27</f>
        <v>5021.5</v>
      </c>
      <c r="K28" s="42">
        <f>K21+K23+K27</f>
        <v>3405</v>
      </c>
      <c r="L28" s="165"/>
      <c r="M28" s="165"/>
      <c r="N28" s="165"/>
      <c r="O28" s="165"/>
    </row>
    <row r="29" spans="1:17" ht="29.25" customHeight="1">
      <c r="A29" s="32" t="s">
        <v>11</v>
      </c>
      <c r="B29" s="34" t="s">
        <v>16</v>
      </c>
      <c r="C29" s="165" t="s">
        <v>17</v>
      </c>
      <c r="D29" s="165"/>
      <c r="E29" s="165"/>
      <c r="F29" s="165"/>
      <c r="G29" s="165"/>
      <c r="H29" s="165"/>
      <c r="I29" s="165"/>
      <c r="J29" s="165"/>
      <c r="K29" s="165"/>
      <c r="L29" s="165"/>
      <c r="M29" s="165"/>
      <c r="N29" s="165"/>
      <c r="O29" s="165"/>
    </row>
    <row r="30" spans="1:17" ht="35.25" customHeight="1">
      <c r="A30" s="163" t="s">
        <v>11</v>
      </c>
      <c r="B30" s="164" t="s">
        <v>16</v>
      </c>
      <c r="C30" s="167" t="s">
        <v>11</v>
      </c>
      <c r="D30" s="174" t="s">
        <v>129</v>
      </c>
      <c r="E30" s="307" t="s">
        <v>113</v>
      </c>
      <c r="F30" s="268" t="s">
        <v>13</v>
      </c>
      <c r="G30" s="201">
        <v>5</v>
      </c>
      <c r="H30" s="198">
        <v>8</v>
      </c>
      <c r="I30" s="199">
        <v>7</v>
      </c>
      <c r="J30" s="200">
        <v>8</v>
      </c>
      <c r="K30" s="200">
        <v>8</v>
      </c>
      <c r="L30" s="17" t="s">
        <v>18</v>
      </c>
      <c r="M30" s="26">
        <v>4</v>
      </c>
      <c r="N30" s="26">
        <v>4</v>
      </c>
      <c r="O30" s="26">
        <v>4</v>
      </c>
    </row>
    <row r="31" spans="1:17" ht="46.5" customHeight="1">
      <c r="A31" s="163"/>
      <c r="B31" s="164"/>
      <c r="C31" s="167"/>
      <c r="D31" s="174"/>
      <c r="E31" s="307"/>
      <c r="F31" s="268"/>
      <c r="G31" s="201"/>
      <c r="H31" s="198"/>
      <c r="I31" s="199"/>
      <c r="J31" s="200"/>
      <c r="K31" s="200"/>
      <c r="L31" s="17" t="s">
        <v>19</v>
      </c>
      <c r="M31" s="26">
        <v>3</v>
      </c>
      <c r="N31" s="26">
        <v>3</v>
      </c>
      <c r="O31" s="26">
        <v>3</v>
      </c>
    </row>
    <row r="32" spans="1:17" ht="35.25" customHeight="1">
      <c r="A32" s="163"/>
      <c r="B32" s="164"/>
      <c r="C32" s="167"/>
      <c r="D32" s="174"/>
      <c r="E32" s="307"/>
      <c r="F32" s="57" t="s">
        <v>7</v>
      </c>
      <c r="G32" s="56">
        <f>SUM(G30:G31)</f>
        <v>5</v>
      </c>
      <c r="H32" s="56">
        <f>SUM(H30:H31)</f>
        <v>8</v>
      </c>
      <c r="I32" s="56">
        <f>SUM(I30:I31)</f>
        <v>7</v>
      </c>
      <c r="J32" s="56">
        <f>SUM(J30:J31)</f>
        <v>8</v>
      </c>
      <c r="K32" s="56">
        <f>SUM(K30:K31)</f>
        <v>8</v>
      </c>
      <c r="L32" s="166"/>
      <c r="M32" s="166"/>
      <c r="N32" s="166"/>
      <c r="O32" s="166"/>
    </row>
    <row r="33" spans="1:17" ht="48.75" customHeight="1">
      <c r="A33" s="163" t="s">
        <v>11</v>
      </c>
      <c r="B33" s="164" t="s">
        <v>16</v>
      </c>
      <c r="C33" s="167" t="s">
        <v>16</v>
      </c>
      <c r="D33" s="174" t="s">
        <v>20</v>
      </c>
      <c r="E33" s="244" t="s">
        <v>31</v>
      </c>
      <c r="F33" s="18" t="s">
        <v>105</v>
      </c>
      <c r="G33" s="19">
        <v>5</v>
      </c>
      <c r="H33" s="20">
        <v>37</v>
      </c>
      <c r="I33" s="161">
        <v>37</v>
      </c>
      <c r="J33" s="21">
        <v>25</v>
      </c>
      <c r="K33" s="21">
        <v>25</v>
      </c>
      <c r="L33" s="22" t="s">
        <v>74</v>
      </c>
      <c r="M33" s="23">
        <v>3</v>
      </c>
      <c r="N33" s="23">
        <v>3</v>
      </c>
      <c r="O33" s="23">
        <v>3</v>
      </c>
    </row>
    <row r="34" spans="1:17" ht="21" customHeight="1">
      <c r="A34" s="163"/>
      <c r="B34" s="164"/>
      <c r="C34" s="167"/>
      <c r="D34" s="174"/>
      <c r="E34" s="244"/>
      <c r="F34" s="57" t="s">
        <v>7</v>
      </c>
      <c r="G34" s="56">
        <f>SUM(G33:G33)</f>
        <v>5</v>
      </c>
      <c r="H34" s="56">
        <f>SUM(H33:H33)</f>
        <v>37</v>
      </c>
      <c r="I34" s="56">
        <f>SUM(I33:I33)</f>
        <v>37</v>
      </c>
      <c r="J34" s="56">
        <f>SUM(J33:J33)</f>
        <v>25</v>
      </c>
      <c r="K34" s="56">
        <f>SUM(K33:K33)</f>
        <v>25</v>
      </c>
      <c r="L34" s="166"/>
      <c r="M34" s="166"/>
      <c r="N34" s="166"/>
      <c r="O34" s="166"/>
    </row>
    <row r="35" spans="1:17" ht="60" customHeight="1">
      <c r="A35" s="163" t="s">
        <v>11</v>
      </c>
      <c r="B35" s="164" t="s">
        <v>16</v>
      </c>
      <c r="C35" s="167" t="s">
        <v>21</v>
      </c>
      <c r="D35" s="174" t="s">
        <v>130</v>
      </c>
      <c r="E35" s="175" t="s">
        <v>31</v>
      </c>
      <c r="F35" s="73" t="s">
        <v>105</v>
      </c>
      <c r="G35" s="74">
        <v>60.9</v>
      </c>
      <c r="H35" s="75">
        <v>90</v>
      </c>
      <c r="I35" s="162">
        <v>20.9</v>
      </c>
      <c r="J35" s="144">
        <v>150</v>
      </c>
      <c r="K35" s="144">
        <v>150</v>
      </c>
      <c r="L35" s="185" t="s">
        <v>114</v>
      </c>
      <c r="M35" s="178">
        <v>100</v>
      </c>
      <c r="N35" s="178">
        <v>100</v>
      </c>
      <c r="O35" s="178">
        <v>100</v>
      </c>
    </row>
    <row r="36" spans="1:17" ht="60" customHeight="1">
      <c r="A36" s="163"/>
      <c r="B36" s="164"/>
      <c r="C36" s="167"/>
      <c r="D36" s="174"/>
      <c r="E36" s="175"/>
      <c r="F36" s="73" t="s">
        <v>170</v>
      </c>
      <c r="G36" s="74">
        <v>24.1</v>
      </c>
      <c r="H36" s="145">
        <v>66.900000000000006</v>
      </c>
      <c r="I36" s="88">
        <v>66.900000000000006</v>
      </c>
      <c r="J36" s="76"/>
      <c r="K36" s="76"/>
      <c r="L36" s="187"/>
      <c r="M36" s="180"/>
      <c r="N36" s="180"/>
      <c r="O36" s="180"/>
    </row>
    <row r="37" spans="1:17" ht="30.75" customHeight="1">
      <c r="A37" s="163"/>
      <c r="B37" s="164"/>
      <c r="C37" s="167"/>
      <c r="D37" s="174"/>
      <c r="E37" s="175"/>
      <c r="F37" s="57" t="s">
        <v>7</v>
      </c>
      <c r="G37" s="56">
        <f>SUM(G35:G36)</f>
        <v>85</v>
      </c>
      <c r="H37" s="56">
        <f>SUM(H35:H36)</f>
        <v>156.9</v>
      </c>
      <c r="I37" s="56">
        <f>SUM(I35:I36)</f>
        <v>87.800000000000011</v>
      </c>
      <c r="J37" s="56">
        <f>SUM(J35:J36)</f>
        <v>150</v>
      </c>
      <c r="K37" s="56">
        <f>SUM(K35:K36)</f>
        <v>150</v>
      </c>
      <c r="L37" s="166"/>
      <c r="M37" s="166"/>
      <c r="N37" s="166"/>
      <c r="O37" s="166"/>
    </row>
    <row r="38" spans="1:17" ht="52.5" customHeight="1">
      <c r="A38" s="163" t="s">
        <v>11</v>
      </c>
      <c r="B38" s="164" t="s">
        <v>16</v>
      </c>
      <c r="C38" s="167" t="s">
        <v>14</v>
      </c>
      <c r="D38" s="174" t="s">
        <v>131</v>
      </c>
      <c r="E38" s="175" t="s">
        <v>31</v>
      </c>
      <c r="F38" s="18" t="s">
        <v>13</v>
      </c>
      <c r="G38" s="19">
        <v>8</v>
      </c>
      <c r="H38" s="20">
        <v>19.5</v>
      </c>
      <c r="I38" s="161">
        <v>19.5</v>
      </c>
      <c r="J38" s="21">
        <v>15</v>
      </c>
      <c r="K38" s="21">
        <v>15</v>
      </c>
      <c r="L38" s="22" t="s">
        <v>22</v>
      </c>
      <c r="M38" s="23">
        <v>150</v>
      </c>
      <c r="N38" s="23">
        <v>150</v>
      </c>
      <c r="O38" s="23">
        <v>150</v>
      </c>
    </row>
    <row r="39" spans="1:17" ht="37.5" customHeight="1">
      <c r="A39" s="163"/>
      <c r="B39" s="164"/>
      <c r="C39" s="167"/>
      <c r="D39" s="174"/>
      <c r="E39" s="175"/>
      <c r="F39" s="28" t="s">
        <v>7</v>
      </c>
      <c r="G39" s="55">
        <f>SUM(G38)</f>
        <v>8</v>
      </c>
      <c r="H39" s="55">
        <f>SUM(H38)</f>
        <v>19.5</v>
      </c>
      <c r="I39" s="55">
        <f>SUM(I38)</f>
        <v>19.5</v>
      </c>
      <c r="J39" s="55">
        <f>SUM(J38)</f>
        <v>15</v>
      </c>
      <c r="K39" s="55">
        <f>SUM(K38)</f>
        <v>15</v>
      </c>
      <c r="L39" s="197"/>
      <c r="M39" s="197"/>
      <c r="N39" s="197"/>
      <c r="O39" s="197"/>
    </row>
    <row r="40" spans="1:17" ht="42.75" customHeight="1">
      <c r="A40" s="249" t="s">
        <v>11</v>
      </c>
      <c r="B40" s="191" t="s">
        <v>16</v>
      </c>
      <c r="C40" s="168" t="s">
        <v>25</v>
      </c>
      <c r="D40" s="174" t="s">
        <v>132</v>
      </c>
      <c r="E40" s="175" t="s">
        <v>31</v>
      </c>
      <c r="F40" s="217" t="s">
        <v>13</v>
      </c>
      <c r="G40" s="214"/>
      <c r="H40" s="205">
        <v>12</v>
      </c>
      <c r="I40" s="208">
        <v>12</v>
      </c>
      <c r="J40" s="211">
        <v>20</v>
      </c>
      <c r="K40" s="211">
        <v>20</v>
      </c>
      <c r="L40" s="22" t="s">
        <v>147</v>
      </c>
      <c r="M40" s="23">
        <v>1</v>
      </c>
      <c r="N40" s="23"/>
      <c r="O40" s="23"/>
    </row>
    <row r="41" spans="1:17" ht="33" customHeight="1">
      <c r="A41" s="249"/>
      <c r="B41" s="192"/>
      <c r="C41" s="168"/>
      <c r="D41" s="174"/>
      <c r="E41" s="175"/>
      <c r="F41" s="218"/>
      <c r="G41" s="215"/>
      <c r="H41" s="206"/>
      <c r="I41" s="209"/>
      <c r="J41" s="212"/>
      <c r="K41" s="212"/>
      <c r="L41" s="98" t="s">
        <v>148</v>
      </c>
      <c r="M41" s="23"/>
      <c r="N41" s="23">
        <v>1</v>
      </c>
      <c r="O41" s="23"/>
    </row>
    <row r="42" spans="1:17" ht="63" customHeight="1">
      <c r="A42" s="249"/>
      <c r="B42" s="192"/>
      <c r="C42" s="168"/>
      <c r="D42" s="174"/>
      <c r="E42" s="175"/>
      <c r="F42" s="219"/>
      <c r="G42" s="216"/>
      <c r="H42" s="207"/>
      <c r="I42" s="210"/>
      <c r="J42" s="213"/>
      <c r="K42" s="213"/>
      <c r="L42" s="98" t="s">
        <v>149</v>
      </c>
      <c r="M42" s="23"/>
      <c r="N42" s="23"/>
      <c r="O42" s="23">
        <v>5</v>
      </c>
    </row>
    <row r="43" spans="1:17" ht="31.5" customHeight="1">
      <c r="A43" s="204"/>
      <c r="B43" s="193"/>
      <c r="C43" s="204"/>
      <c r="D43" s="204"/>
      <c r="E43" s="175"/>
      <c r="F43" s="28" t="s">
        <v>7</v>
      </c>
      <c r="G43" s="55">
        <f>SUM(G40:G42)</f>
        <v>0</v>
      </c>
      <c r="H43" s="55">
        <f>SUM(H40:H42)</f>
        <v>12</v>
      </c>
      <c r="I43" s="55">
        <f>SUM(I40:I42)</f>
        <v>12</v>
      </c>
      <c r="J43" s="55">
        <f>SUM(J40:J42)</f>
        <v>20</v>
      </c>
      <c r="K43" s="55">
        <f>SUM(K40:K42)</f>
        <v>20</v>
      </c>
      <c r="L43" s="197"/>
      <c r="M43" s="197"/>
      <c r="N43" s="197"/>
      <c r="O43" s="197"/>
    </row>
    <row r="44" spans="1:17" ht="28.5" customHeight="1">
      <c r="A44" s="40" t="s">
        <v>11</v>
      </c>
      <c r="B44" s="41" t="s">
        <v>16</v>
      </c>
      <c r="C44" s="258" t="s">
        <v>15</v>
      </c>
      <c r="D44" s="258"/>
      <c r="E44" s="258"/>
      <c r="F44" s="258"/>
      <c r="G44" s="42">
        <f>G43+G37+G34+G32+G39</f>
        <v>103</v>
      </c>
      <c r="H44" s="42">
        <f>H43+H37+H34+H32+H39</f>
        <v>233.4</v>
      </c>
      <c r="I44" s="42">
        <f>I43+I37+I34+I32+I39</f>
        <v>163.30000000000001</v>
      </c>
      <c r="J44" s="42">
        <f>J43+J37+J34+J32+J39</f>
        <v>218</v>
      </c>
      <c r="K44" s="42">
        <f>K43+K37+K34+K32+K39</f>
        <v>218</v>
      </c>
      <c r="L44" s="165"/>
      <c r="M44" s="165"/>
      <c r="N44" s="165"/>
      <c r="O44" s="165"/>
    </row>
    <row r="45" spans="1:17" ht="27" customHeight="1">
      <c r="A45" s="32" t="s">
        <v>11</v>
      </c>
      <c r="B45" s="34" t="s">
        <v>21</v>
      </c>
      <c r="C45" s="165" t="s">
        <v>23</v>
      </c>
      <c r="D45" s="165"/>
      <c r="E45" s="165"/>
      <c r="F45" s="165"/>
      <c r="G45" s="165"/>
      <c r="H45" s="165"/>
      <c r="I45" s="165"/>
      <c r="J45" s="165"/>
      <c r="K45" s="165"/>
      <c r="L45" s="165"/>
      <c r="M45" s="165"/>
      <c r="N45" s="165"/>
      <c r="O45" s="165"/>
    </row>
    <row r="46" spans="1:17" ht="54" customHeight="1">
      <c r="A46" s="163" t="s">
        <v>11</v>
      </c>
      <c r="B46" s="164" t="s">
        <v>21</v>
      </c>
      <c r="C46" s="167" t="s">
        <v>11</v>
      </c>
      <c r="D46" s="174" t="s">
        <v>133</v>
      </c>
      <c r="E46" s="175" t="s">
        <v>31</v>
      </c>
      <c r="F46" s="35" t="s">
        <v>105</v>
      </c>
      <c r="G46" s="68">
        <v>8</v>
      </c>
      <c r="H46" s="25">
        <v>8</v>
      </c>
      <c r="I46" s="89"/>
      <c r="J46" s="36">
        <v>8</v>
      </c>
      <c r="K46" s="36">
        <v>8</v>
      </c>
      <c r="L46" s="17" t="s">
        <v>150</v>
      </c>
      <c r="M46" s="60">
        <v>1</v>
      </c>
      <c r="N46" s="60">
        <v>1</v>
      </c>
      <c r="O46" s="26">
        <v>1</v>
      </c>
      <c r="Q46" s="141"/>
    </row>
    <row r="47" spans="1:17" ht="24.75" customHeight="1">
      <c r="A47" s="163"/>
      <c r="B47" s="164"/>
      <c r="C47" s="167"/>
      <c r="D47" s="174"/>
      <c r="E47" s="175"/>
      <c r="F47" s="28" t="s">
        <v>7</v>
      </c>
      <c r="G47" s="55">
        <f>SUM(G46:G46)</f>
        <v>8</v>
      </c>
      <c r="H47" s="55">
        <f>SUM(H46:H46)</f>
        <v>8</v>
      </c>
      <c r="I47" s="55">
        <f>SUM(I46:I46)</f>
        <v>0</v>
      </c>
      <c r="J47" s="55">
        <f>SUM(J46:J46)</f>
        <v>8</v>
      </c>
      <c r="K47" s="55">
        <f>SUM(K46:K46)</f>
        <v>8</v>
      </c>
      <c r="L47" s="166"/>
      <c r="M47" s="166"/>
      <c r="N47" s="166"/>
      <c r="O47" s="166"/>
    </row>
    <row r="48" spans="1:17" ht="48" customHeight="1">
      <c r="A48" s="163" t="s">
        <v>11</v>
      </c>
      <c r="B48" s="164" t="s">
        <v>21</v>
      </c>
      <c r="C48" s="167" t="s">
        <v>21</v>
      </c>
      <c r="D48" s="174" t="s">
        <v>134</v>
      </c>
      <c r="E48" s="175" t="s">
        <v>31</v>
      </c>
      <c r="F48" s="35" t="s">
        <v>105</v>
      </c>
      <c r="G48" s="68">
        <v>1</v>
      </c>
      <c r="H48" s="25">
        <v>12</v>
      </c>
      <c r="I48" s="89">
        <v>12</v>
      </c>
      <c r="J48" s="36">
        <v>12</v>
      </c>
      <c r="K48" s="36">
        <v>12</v>
      </c>
      <c r="L48" s="17" t="s">
        <v>151</v>
      </c>
      <c r="M48" s="26">
        <v>4</v>
      </c>
      <c r="N48" s="60">
        <v>4</v>
      </c>
      <c r="O48" s="26">
        <v>4</v>
      </c>
    </row>
    <row r="49" spans="1:17" ht="28.5" customHeight="1">
      <c r="A49" s="163"/>
      <c r="B49" s="164"/>
      <c r="C49" s="167"/>
      <c r="D49" s="174"/>
      <c r="E49" s="175"/>
      <c r="F49" s="28" t="s">
        <v>7</v>
      </c>
      <c r="G49" s="55">
        <f>SUM(G48:G48)</f>
        <v>1</v>
      </c>
      <c r="H49" s="55">
        <f>SUM(H48:H48)</f>
        <v>12</v>
      </c>
      <c r="I49" s="55">
        <f>SUM(I48:I48)</f>
        <v>12</v>
      </c>
      <c r="J49" s="55">
        <f>SUM(J48:J48)</f>
        <v>12</v>
      </c>
      <c r="K49" s="55">
        <f>SUM(K48:K48)</f>
        <v>12</v>
      </c>
      <c r="L49" s="166"/>
      <c r="M49" s="166"/>
      <c r="N49" s="166"/>
      <c r="O49" s="166"/>
    </row>
    <row r="50" spans="1:17" ht="52.5" customHeight="1">
      <c r="A50" s="163" t="s">
        <v>11</v>
      </c>
      <c r="B50" s="164" t="s">
        <v>21</v>
      </c>
      <c r="C50" s="167" t="s">
        <v>14</v>
      </c>
      <c r="D50" s="174" t="s">
        <v>135</v>
      </c>
      <c r="E50" s="175" t="s">
        <v>31</v>
      </c>
      <c r="F50" s="18" t="s">
        <v>105</v>
      </c>
      <c r="G50" s="19"/>
      <c r="H50" s="20">
        <v>30</v>
      </c>
      <c r="I50" s="87">
        <v>25</v>
      </c>
      <c r="J50" s="21">
        <v>30</v>
      </c>
      <c r="K50" s="21">
        <v>30</v>
      </c>
      <c r="L50" s="22" t="s">
        <v>24</v>
      </c>
      <c r="M50" s="23">
        <v>2</v>
      </c>
      <c r="N50" s="23">
        <v>2</v>
      </c>
      <c r="O50" s="23">
        <v>2</v>
      </c>
    </row>
    <row r="51" spans="1:17" ht="21.75" customHeight="1">
      <c r="A51" s="163"/>
      <c r="B51" s="164"/>
      <c r="C51" s="167"/>
      <c r="D51" s="174"/>
      <c r="E51" s="175"/>
      <c r="F51" s="57" t="s">
        <v>7</v>
      </c>
      <c r="G51" s="56">
        <f>SUM(G50:G50)</f>
        <v>0</v>
      </c>
      <c r="H51" s="56">
        <f>SUM(H50:H50)</f>
        <v>30</v>
      </c>
      <c r="I51" s="56">
        <f>SUM(I50:I50)</f>
        <v>25</v>
      </c>
      <c r="J51" s="56">
        <f>SUM(J50:J50)</f>
        <v>30</v>
      </c>
      <c r="K51" s="56">
        <f>SUM(K50:K50)</f>
        <v>30</v>
      </c>
      <c r="L51" s="166"/>
      <c r="M51" s="166"/>
      <c r="N51" s="166"/>
      <c r="O51" s="166"/>
    </row>
    <row r="52" spans="1:17" ht="45.75" customHeight="1">
      <c r="A52" s="249" t="s">
        <v>11</v>
      </c>
      <c r="B52" s="250" t="s">
        <v>21</v>
      </c>
      <c r="C52" s="168" t="s">
        <v>25</v>
      </c>
      <c r="D52" s="170" t="s">
        <v>80</v>
      </c>
      <c r="E52" s="172" t="s">
        <v>107</v>
      </c>
      <c r="F52" s="77" t="s">
        <v>13</v>
      </c>
      <c r="G52" s="64"/>
      <c r="H52" s="68">
        <v>128</v>
      </c>
      <c r="I52" s="89">
        <v>128</v>
      </c>
      <c r="J52" s="68">
        <v>303.2</v>
      </c>
      <c r="K52" s="68">
        <v>334.5</v>
      </c>
      <c r="L52" s="78" t="s">
        <v>117</v>
      </c>
      <c r="M52" s="79">
        <v>100</v>
      </c>
      <c r="N52" s="79">
        <v>84</v>
      </c>
      <c r="O52" s="79"/>
    </row>
    <row r="53" spans="1:17" ht="30" customHeight="1">
      <c r="A53" s="169"/>
      <c r="B53" s="169"/>
      <c r="C53" s="169"/>
      <c r="D53" s="171"/>
      <c r="E53" s="173"/>
      <c r="F53" s="24" t="s">
        <v>27</v>
      </c>
      <c r="G53" s="19"/>
      <c r="H53" s="80">
        <v>1023.4</v>
      </c>
      <c r="I53" s="148">
        <v>1075.9000000000001</v>
      </c>
      <c r="J53" s="80">
        <v>1717.9</v>
      </c>
      <c r="K53" s="80">
        <v>1895.7</v>
      </c>
      <c r="L53" s="319" t="s">
        <v>118</v>
      </c>
      <c r="M53" s="317">
        <v>2</v>
      </c>
      <c r="N53" s="317">
        <v>6</v>
      </c>
      <c r="O53" s="317">
        <v>2</v>
      </c>
    </row>
    <row r="54" spans="1:17" ht="32.25" customHeight="1">
      <c r="A54" s="169"/>
      <c r="B54" s="169"/>
      <c r="C54" s="169"/>
      <c r="D54" s="171"/>
      <c r="E54" s="173"/>
      <c r="F54" s="112" t="s">
        <v>119</v>
      </c>
      <c r="G54" s="19"/>
      <c r="H54" s="69">
        <v>52.5</v>
      </c>
      <c r="I54" s="87"/>
      <c r="J54" s="80"/>
      <c r="K54" s="80"/>
      <c r="L54" s="320"/>
      <c r="M54" s="318"/>
      <c r="N54" s="318"/>
      <c r="O54" s="318"/>
    </row>
    <row r="55" spans="1:17" ht="24.75" customHeight="1">
      <c r="A55" s="169"/>
      <c r="B55" s="169"/>
      <c r="C55" s="169"/>
      <c r="D55" s="171"/>
      <c r="E55" s="173"/>
      <c r="F55" s="57" t="s">
        <v>7</v>
      </c>
      <c r="G55" s="56">
        <f>SUM(G52:G54)</f>
        <v>0</v>
      </c>
      <c r="H55" s="56">
        <f>SUM(H52:H54)</f>
        <v>1203.9000000000001</v>
      </c>
      <c r="I55" s="56">
        <f>SUM(I52:I54)</f>
        <v>1203.9000000000001</v>
      </c>
      <c r="J55" s="56">
        <f>SUM(J52:J54)</f>
        <v>2021.1000000000001</v>
      </c>
      <c r="K55" s="56">
        <f>SUM(K52:K54)</f>
        <v>2230.1999999999998</v>
      </c>
      <c r="L55" s="166"/>
      <c r="M55" s="166"/>
      <c r="N55" s="166"/>
      <c r="O55" s="166"/>
    </row>
    <row r="56" spans="1:17" ht="24.75" customHeight="1">
      <c r="A56" s="32" t="s">
        <v>11</v>
      </c>
      <c r="B56" s="43" t="s">
        <v>21</v>
      </c>
      <c r="C56" s="176" t="s">
        <v>15</v>
      </c>
      <c r="D56" s="176"/>
      <c r="E56" s="176"/>
      <c r="F56" s="176"/>
      <c r="G56" s="44">
        <f>(G47+G49+G51+G55)</f>
        <v>9</v>
      </c>
      <c r="H56" s="44">
        <f>(H47+H49+H51+H55)</f>
        <v>1253.9000000000001</v>
      </c>
      <c r="I56" s="44">
        <f>(I47+I49+I51+I55)</f>
        <v>1240.9000000000001</v>
      </c>
      <c r="J56" s="44">
        <f>(J47+J49+J51+J55)</f>
        <v>2071.1000000000004</v>
      </c>
      <c r="K56" s="44">
        <f>(K47+K49+K51+K55)</f>
        <v>2280.1999999999998</v>
      </c>
      <c r="L56" s="165"/>
      <c r="M56" s="165"/>
      <c r="N56" s="165"/>
      <c r="O56" s="165"/>
    </row>
    <row r="57" spans="1:17" ht="23.25" customHeight="1">
      <c r="A57" s="32" t="s">
        <v>11</v>
      </c>
      <c r="B57" s="34" t="s">
        <v>25</v>
      </c>
      <c r="C57" s="165" t="s">
        <v>26</v>
      </c>
      <c r="D57" s="165"/>
      <c r="E57" s="165"/>
      <c r="F57" s="165"/>
      <c r="G57" s="165"/>
      <c r="H57" s="165"/>
      <c r="I57" s="165"/>
      <c r="J57" s="165"/>
      <c r="K57" s="165"/>
      <c r="L57" s="165"/>
      <c r="M57" s="165"/>
      <c r="N57" s="165"/>
      <c r="O57" s="165"/>
    </row>
    <row r="58" spans="1:17" ht="28.5" customHeight="1">
      <c r="A58" s="308" t="s">
        <v>11</v>
      </c>
      <c r="B58" s="313" t="s">
        <v>25</v>
      </c>
      <c r="C58" s="314" t="s">
        <v>16</v>
      </c>
      <c r="D58" s="170" t="s">
        <v>179</v>
      </c>
      <c r="E58" s="315" t="s">
        <v>180</v>
      </c>
      <c r="F58" s="45" t="s">
        <v>13</v>
      </c>
      <c r="G58" s="68">
        <v>19</v>
      </c>
      <c r="H58" s="72">
        <v>60</v>
      </c>
      <c r="I58" s="89">
        <v>60</v>
      </c>
      <c r="J58" s="99">
        <v>130</v>
      </c>
      <c r="K58" s="99">
        <v>5</v>
      </c>
      <c r="L58" s="61" t="s">
        <v>111</v>
      </c>
      <c r="M58" s="82" t="s">
        <v>112</v>
      </c>
      <c r="N58" s="143"/>
      <c r="O58" s="90"/>
      <c r="Q58" s="141"/>
    </row>
    <row r="59" spans="1:17" ht="39.75" customHeight="1">
      <c r="A59" s="308"/>
      <c r="B59" s="313"/>
      <c r="C59" s="314"/>
      <c r="D59" s="170"/>
      <c r="E59" s="316"/>
      <c r="F59" s="45" t="s">
        <v>27</v>
      </c>
      <c r="G59" s="68"/>
      <c r="H59" s="72">
        <v>500</v>
      </c>
      <c r="I59" s="89">
        <v>188</v>
      </c>
      <c r="J59" s="99">
        <v>402</v>
      </c>
      <c r="K59" s="99">
        <v>102.2</v>
      </c>
      <c r="L59" s="81" t="s">
        <v>121</v>
      </c>
      <c r="M59" s="83"/>
      <c r="N59" s="143"/>
      <c r="O59" s="151" t="s">
        <v>152</v>
      </c>
    </row>
    <row r="60" spans="1:17" ht="19.5" customHeight="1">
      <c r="A60" s="308"/>
      <c r="B60" s="313"/>
      <c r="C60" s="314"/>
      <c r="D60" s="170"/>
      <c r="E60" s="316"/>
      <c r="F60" s="46" t="s">
        <v>7</v>
      </c>
      <c r="G60" s="47">
        <f>SUM(G58:G59)</f>
        <v>19</v>
      </c>
      <c r="H60" s="47">
        <f>SUM(H58:H59)</f>
        <v>560</v>
      </c>
      <c r="I60" s="47">
        <f>SUM(I58:I59)</f>
        <v>248</v>
      </c>
      <c r="J60" s="47">
        <f>SUM(J58:J59)</f>
        <v>532</v>
      </c>
      <c r="K60" s="47">
        <f>SUM(K58:K59)</f>
        <v>107.2</v>
      </c>
      <c r="L60" s="166"/>
      <c r="M60" s="166"/>
      <c r="N60" s="166"/>
      <c r="O60" s="166"/>
    </row>
    <row r="61" spans="1:17" ht="26.25" customHeight="1">
      <c r="A61" s="32" t="s">
        <v>11</v>
      </c>
      <c r="B61" s="43" t="s">
        <v>25</v>
      </c>
      <c r="C61" s="176" t="s">
        <v>15</v>
      </c>
      <c r="D61" s="176"/>
      <c r="E61" s="176"/>
      <c r="F61" s="176"/>
      <c r="G61" s="44">
        <f>G60</f>
        <v>19</v>
      </c>
      <c r="H61" s="44">
        <f>H60</f>
        <v>560</v>
      </c>
      <c r="I61" s="44">
        <f>I60</f>
        <v>248</v>
      </c>
      <c r="J61" s="44">
        <f>J60</f>
        <v>532</v>
      </c>
      <c r="K61" s="44">
        <f>K60</f>
        <v>107.2</v>
      </c>
      <c r="L61" s="165"/>
      <c r="M61" s="165"/>
      <c r="N61" s="165"/>
      <c r="O61" s="165"/>
    </row>
    <row r="62" spans="1:17" ht="24" customHeight="1">
      <c r="A62" s="32" t="s">
        <v>11</v>
      </c>
      <c r="B62" s="34" t="s">
        <v>28</v>
      </c>
      <c r="C62" s="165" t="s">
        <v>29</v>
      </c>
      <c r="D62" s="165"/>
      <c r="E62" s="165"/>
      <c r="F62" s="165"/>
      <c r="G62" s="165"/>
      <c r="H62" s="165"/>
      <c r="I62" s="165"/>
      <c r="J62" s="165"/>
      <c r="K62" s="165"/>
      <c r="L62" s="165"/>
      <c r="M62" s="165"/>
      <c r="N62" s="165"/>
      <c r="O62" s="165"/>
    </row>
    <row r="63" spans="1:17" ht="30" customHeight="1">
      <c r="A63" s="163" t="s">
        <v>11</v>
      </c>
      <c r="B63" s="164" t="s">
        <v>28</v>
      </c>
      <c r="C63" s="167" t="s">
        <v>11</v>
      </c>
      <c r="D63" s="174" t="s">
        <v>136</v>
      </c>
      <c r="E63" s="202" t="s">
        <v>171</v>
      </c>
      <c r="F63" s="111" t="s">
        <v>13</v>
      </c>
      <c r="G63" s="68">
        <v>34.299999999999997</v>
      </c>
      <c r="H63" s="100">
        <v>42</v>
      </c>
      <c r="I63" s="89">
        <v>39.6</v>
      </c>
      <c r="J63" s="36">
        <v>42</v>
      </c>
      <c r="K63" s="99">
        <v>45</v>
      </c>
      <c r="L63" s="174" t="s">
        <v>81</v>
      </c>
      <c r="M63" s="203">
        <v>1</v>
      </c>
      <c r="N63" s="203">
        <v>1</v>
      </c>
      <c r="O63" s="203">
        <v>1</v>
      </c>
    </row>
    <row r="64" spans="1:17" ht="33" customHeight="1">
      <c r="A64" s="163"/>
      <c r="B64" s="164"/>
      <c r="C64" s="167"/>
      <c r="D64" s="174"/>
      <c r="E64" s="202"/>
      <c r="F64" s="111" t="s">
        <v>105</v>
      </c>
      <c r="G64" s="68">
        <v>12</v>
      </c>
      <c r="H64" s="146">
        <v>22</v>
      </c>
      <c r="I64" s="89">
        <v>13</v>
      </c>
      <c r="J64" s="25">
        <v>40</v>
      </c>
      <c r="K64" s="25">
        <v>40</v>
      </c>
      <c r="L64" s="174"/>
      <c r="M64" s="203"/>
      <c r="N64" s="203"/>
      <c r="O64" s="203"/>
    </row>
    <row r="65" spans="1:15" ht="39.75" customHeight="1">
      <c r="A65" s="163"/>
      <c r="B65" s="164"/>
      <c r="C65" s="167"/>
      <c r="D65" s="174"/>
      <c r="E65" s="202"/>
      <c r="F65" s="111" t="s">
        <v>170</v>
      </c>
      <c r="G65" s="68">
        <v>20</v>
      </c>
      <c r="H65" s="146">
        <v>25</v>
      </c>
      <c r="I65" s="89">
        <v>25</v>
      </c>
      <c r="J65" s="25"/>
      <c r="K65" s="25"/>
      <c r="L65" s="223" t="s">
        <v>82</v>
      </c>
      <c r="M65" s="226">
        <v>1</v>
      </c>
      <c r="N65" s="226">
        <v>1</v>
      </c>
      <c r="O65" s="226">
        <v>1</v>
      </c>
    </row>
    <row r="66" spans="1:15" ht="34.5" customHeight="1">
      <c r="A66" s="163"/>
      <c r="B66" s="164"/>
      <c r="C66" s="167"/>
      <c r="D66" s="174"/>
      <c r="E66" s="202"/>
      <c r="F66" s="111" t="s">
        <v>173</v>
      </c>
      <c r="G66" s="68">
        <v>4.9000000000000004</v>
      </c>
      <c r="H66" s="146">
        <v>3.1</v>
      </c>
      <c r="I66" s="89">
        <v>3.1</v>
      </c>
      <c r="J66" s="25"/>
      <c r="K66" s="25"/>
      <c r="L66" s="224"/>
      <c r="M66" s="227"/>
      <c r="N66" s="227"/>
      <c r="O66" s="227"/>
    </row>
    <row r="67" spans="1:15" ht="20.25" customHeight="1">
      <c r="A67" s="163"/>
      <c r="B67" s="164"/>
      <c r="C67" s="167"/>
      <c r="D67" s="174"/>
      <c r="E67" s="202"/>
      <c r="F67" s="111" t="s">
        <v>70</v>
      </c>
      <c r="G67" s="68">
        <v>0.3</v>
      </c>
      <c r="H67" s="146">
        <v>0.5</v>
      </c>
      <c r="I67" s="89">
        <v>0.5</v>
      </c>
      <c r="J67" s="25"/>
      <c r="K67" s="25"/>
      <c r="L67" s="224"/>
      <c r="M67" s="227"/>
      <c r="N67" s="227"/>
      <c r="O67" s="227"/>
    </row>
    <row r="68" spans="1:15" ht="23.25" customHeight="1">
      <c r="A68" s="163"/>
      <c r="B68" s="164"/>
      <c r="C68" s="167"/>
      <c r="D68" s="174"/>
      <c r="E68" s="202"/>
      <c r="F68" s="111" t="s">
        <v>172</v>
      </c>
      <c r="G68" s="68">
        <v>2.5</v>
      </c>
      <c r="H68" s="146">
        <v>2.5</v>
      </c>
      <c r="I68" s="89">
        <v>2.5</v>
      </c>
      <c r="J68" s="25">
        <v>0.5</v>
      </c>
      <c r="K68" s="25">
        <v>0.5</v>
      </c>
      <c r="L68" s="225"/>
      <c r="M68" s="228"/>
      <c r="N68" s="228"/>
      <c r="O68" s="228"/>
    </row>
    <row r="69" spans="1:15" ht="21" customHeight="1">
      <c r="A69" s="163"/>
      <c r="B69" s="164"/>
      <c r="C69" s="167"/>
      <c r="D69" s="174"/>
      <c r="E69" s="202"/>
      <c r="F69" s="57" t="s">
        <v>7</v>
      </c>
      <c r="G69" s="56">
        <f>SUM(G63:G68)</f>
        <v>74</v>
      </c>
      <c r="H69" s="56">
        <f t="shared" ref="H69:K69" si="0">SUM(H63:H68)</f>
        <v>95.1</v>
      </c>
      <c r="I69" s="56">
        <f t="shared" si="0"/>
        <v>83.699999999999989</v>
      </c>
      <c r="J69" s="56">
        <f t="shared" si="0"/>
        <v>82.5</v>
      </c>
      <c r="K69" s="56">
        <f t="shared" si="0"/>
        <v>85.5</v>
      </c>
      <c r="L69" s="166"/>
      <c r="M69" s="166"/>
      <c r="N69" s="166"/>
      <c r="O69" s="166"/>
    </row>
    <row r="70" spans="1:15" ht="47.25" customHeight="1">
      <c r="A70" s="163" t="s">
        <v>11</v>
      </c>
      <c r="B70" s="164" t="s">
        <v>28</v>
      </c>
      <c r="C70" s="167" t="s">
        <v>16</v>
      </c>
      <c r="D70" s="170" t="s">
        <v>137</v>
      </c>
      <c r="E70" s="175" t="s">
        <v>31</v>
      </c>
      <c r="F70" s="18" t="s">
        <v>105</v>
      </c>
      <c r="G70" s="69">
        <v>20</v>
      </c>
      <c r="H70" s="20">
        <v>25</v>
      </c>
      <c r="I70" s="87">
        <v>25</v>
      </c>
      <c r="J70" s="21">
        <v>25</v>
      </c>
      <c r="K70" s="21">
        <v>25</v>
      </c>
      <c r="L70" s="22" t="s">
        <v>85</v>
      </c>
      <c r="M70" s="23">
        <v>1</v>
      </c>
      <c r="N70" s="23">
        <v>1</v>
      </c>
      <c r="O70" s="23">
        <v>1</v>
      </c>
    </row>
    <row r="71" spans="1:15" ht="31.5" customHeight="1">
      <c r="A71" s="163"/>
      <c r="B71" s="164"/>
      <c r="C71" s="167"/>
      <c r="D71" s="170"/>
      <c r="E71" s="175"/>
      <c r="F71" s="57" t="s">
        <v>7</v>
      </c>
      <c r="G71" s="56">
        <f>SUM(G70:G70)</f>
        <v>20</v>
      </c>
      <c r="H71" s="56">
        <f>SUM(H70:H70)</f>
        <v>25</v>
      </c>
      <c r="I71" s="56">
        <f>SUM(I70:I70)</f>
        <v>25</v>
      </c>
      <c r="J71" s="56">
        <f>SUM(J70:J70)</f>
        <v>25</v>
      </c>
      <c r="K71" s="56">
        <f>SUM(K70:K70)</f>
        <v>25</v>
      </c>
      <c r="L71" s="166"/>
      <c r="M71" s="166"/>
      <c r="N71" s="166"/>
      <c r="O71" s="166"/>
    </row>
    <row r="72" spans="1:15" ht="39.75" customHeight="1">
      <c r="A72" s="163" t="s">
        <v>11</v>
      </c>
      <c r="B72" s="164" t="s">
        <v>28</v>
      </c>
      <c r="C72" s="167" t="s">
        <v>21</v>
      </c>
      <c r="D72" s="174" t="s">
        <v>138</v>
      </c>
      <c r="E72" s="175" t="s">
        <v>31</v>
      </c>
      <c r="F72" s="18" t="s">
        <v>105</v>
      </c>
      <c r="G72" s="19">
        <v>6</v>
      </c>
      <c r="H72" s="69">
        <v>12</v>
      </c>
      <c r="I72" s="161">
        <v>4.5999999999999996</v>
      </c>
      <c r="J72" s="21">
        <v>12</v>
      </c>
      <c r="K72" s="21">
        <v>12</v>
      </c>
      <c r="L72" s="22" t="s">
        <v>78</v>
      </c>
      <c r="M72" s="23">
        <v>1</v>
      </c>
      <c r="N72" s="23">
        <v>1</v>
      </c>
      <c r="O72" s="23">
        <v>1</v>
      </c>
    </row>
    <row r="73" spans="1:15" ht="23.25" customHeight="1">
      <c r="A73" s="163"/>
      <c r="B73" s="164"/>
      <c r="C73" s="167"/>
      <c r="D73" s="174"/>
      <c r="E73" s="175"/>
      <c r="F73" s="57" t="s">
        <v>7</v>
      </c>
      <c r="G73" s="56">
        <f>SUM(G72:G72)</f>
        <v>6</v>
      </c>
      <c r="H73" s="56">
        <f>SUM(H72:H72)</f>
        <v>12</v>
      </c>
      <c r="I73" s="56">
        <f>SUM(I72:I72)</f>
        <v>4.5999999999999996</v>
      </c>
      <c r="J73" s="56">
        <f>SUM(J72:J72)</f>
        <v>12</v>
      </c>
      <c r="K73" s="56">
        <f>SUM(K72:K72)</f>
        <v>12</v>
      </c>
      <c r="L73" s="166"/>
      <c r="M73" s="166"/>
      <c r="N73" s="166"/>
      <c r="O73" s="166"/>
    </row>
    <row r="74" spans="1:15" ht="39.75" customHeight="1">
      <c r="A74" s="163" t="s">
        <v>11</v>
      </c>
      <c r="B74" s="164" t="s">
        <v>28</v>
      </c>
      <c r="C74" s="167" t="s">
        <v>14</v>
      </c>
      <c r="D74" s="174" t="s">
        <v>153</v>
      </c>
      <c r="E74" s="177" t="s">
        <v>181</v>
      </c>
      <c r="F74" s="18" t="s">
        <v>105</v>
      </c>
      <c r="G74" s="19">
        <v>5</v>
      </c>
      <c r="H74" s="69"/>
      <c r="I74" s="87"/>
      <c r="J74" s="48"/>
      <c r="K74" s="48"/>
      <c r="L74" s="61" t="s">
        <v>177</v>
      </c>
      <c r="M74" s="60">
        <v>1</v>
      </c>
      <c r="N74" s="26"/>
      <c r="O74" s="26"/>
    </row>
    <row r="75" spans="1:15" ht="53.25" customHeight="1">
      <c r="A75" s="163"/>
      <c r="B75" s="164"/>
      <c r="C75" s="167"/>
      <c r="D75" s="174"/>
      <c r="E75" s="177"/>
      <c r="F75" s="18" t="s">
        <v>27</v>
      </c>
      <c r="G75" s="19"/>
      <c r="H75" s="20">
        <v>312</v>
      </c>
      <c r="I75" s="87">
        <v>61.3</v>
      </c>
      <c r="J75" s="21">
        <v>42.5</v>
      </c>
      <c r="K75" s="21">
        <v>9.6</v>
      </c>
      <c r="L75" s="61" t="s">
        <v>115</v>
      </c>
      <c r="M75" s="60"/>
      <c r="N75" s="26"/>
      <c r="O75" s="26">
        <v>1</v>
      </c>
    </row>
    <row r="76" spans="1:15" ht="63.75" customHeight="1">
      <c r="A76" s="163"/>
      <c r="B76" s="164"/>
      <c r="C76" s="167"/>
      <c r="D76" s="174"/>
      <c r="E76" s="177"/>
      <c r="F76" s="18" t="s">
        <v>13</v>
      </c>
      <c r="G76" s="19"/>
      <c r="H76" s="20">
        <v>55</v>
      </c>
      <c r="I76" s="87">
        <v>55</v>
      </c>
      <c r="J76" s="21">
        <v>7.5</v>
      </c>
      <c r="K76" s="21">
        <v>1.7</v>
      </c>
      <c r="L76" s="17" t="s">
        <v>116</v>
      </c>
      <c r="M76" s="60"/>
      <c r="N76" s="26"/>
      <c r="O76" s="26">
        <v>1</v>
      </c>
    </row>
    <row r="77" spans="1:15" ht="28.5" customHeight="1">
      <c r="A77" s="163"/>
      <c r="B77" s="164"/>
      <c r="C77" s="167"/>
      <c r="D77" s="174"/>
      <c r="E77" s="177"/>
      <c r="F77" s="57" t="s">
        <v>7</v>
      </c>
      <c r="G77" s="56">
        <f>SUM(G74:G76)</f>
        <v>5</v>
      </c>
      <c r="H77" s="56">
        <f>SUM(H74:H76)</f>
        <v>367</v>
      </c>
      <c r="I77" s="56">
        <f>SUM(I74:I76)</f>
        <v>116.3</v>
      </c>
      <c r="J77" s="56">
        <f>SUM(J74:J76)</f>
        <v>50</v>
      </c>
      <c r="K77" s="56">
        <f>SUM(K74:K76)</f>
        <v>11.299999999999999</v>
      </c>
      <c r="L77" s="166"/>
      <c r="M77" s="166"/>
      <c r="N77" s="166"/>
      <c r="O77" s="166"/>
    </row>
    <row r="78" spans="1:15" ht="29.25" customHeight="1">
      <c r="A78" s="32" t="s">
        <v>11</v>
      </c>
      <c r="B78" s="43" t="s">
        <v>28</v>
      </c>
      <c r="C78" s="176" t="s">
        <v>15</v>
      </c>
      <c r="D78" s="176"/>
      <c r="E78" s="176"/>
      <c r="F78" s="176"/>
      <c r="G78" s="44">
        <f>G69+G71+G73+G77</f>
        <v>105</v>
      </c>
      <c r="H78" s="44">
        <f>H69+H71+H73+H77</f>
        <v>499.1</v>
      </c>
      <c r="I78" s="44">
        <f>I69+I71+I73+I77</f>
        <v>229.59999999999997</v>
      </c>
      <c r="J78" s="44">
        <f>J69+J71+J73+J77</f>
        <v>169.5</v>
      </c>
      <c r="K78" s="44">
        <f>K69+K71+K73+K77</f>
        <v>133.80000000000001</v>
      </c>
      <c r="L78" s="165"/>
      <c r="M78" s="165"/>
      <c r="N78" s="165"/>
      <c r="O78" s="165"/>
    </row>
    <row r="79" spans="1:15" ht="30" customHeight="1">
      <c r="A79" s="32" t="s">
        <v>11</v>
      </c>
      <c r="B79" s="34" t="s">
        <v>31</v>
      </c>
      <c r="C79" s="165" t="s">
        <v>32</v>
      </c>
      <c r="D79" s="165"/>
      <c r="E79" s="165"/>
      <c r="F79" s="165"/>
      <c r="G79" s="165"/>
      <c r="H79" s="165"/>
      <c r="I79" s="165"/>
      <c r="J79" s="165"/>
      <c r="K79" s="165"/>
      <c r="L79" s="165"/>
      <c r="M79" s="165"/>
      <c r="N79" s="165"/>
      <c r="O79" s="165"/>
    </row>
    <row r="80" spans="1:15" ht="39" customHeight="1">
      <c r="A80" s="163" t="s">
        <v>11</v>
      </c>
      <c r="B80" s="164" t="s">
        <v>31</v>
      </c>
      <c r="C80" s="167" t="s">
        <v>11</v>
      </c>
      <c r="D80" s="174" t="s">
        <v>139</v>
      </c>
      <c r="E80" s="175" t="s">
        <v>31</v>
      </c>
      <c r="F80" s="18" t="s">
        <v>105</v>
      </c>
      <c r="G80" s="19">
        <v>7.6</v>
      </c>
      <c r="H80" s="20">
        <v>10</v>
      </c>
      <c r="I80" s="87">
        <v>10</v>
      </c>
      <c r="J80" s="21">
        <v>10</v>
      </c>
      <c r="K80" s="21">
        <v>10</v>
      </c>
      <c r="L80" s="22" t="s">
        <v>33</v>
      </c>
      <c r="M80" s="23">
        <v>24</v>
      </c>
      <c r="N80" s="23">
        <v>60</v>
      </c>
      <c r="O80" s="23">
        <v>60</v>
      </c>
    </row>
    <row r="81" spans="1:17" ht="28.5" customHeight="1">
      <c r="A81" s="163"/>
      <c r="B81" s="164"/>
      <c r="C81" s="167"/>
      <c r="D81" s="174"/>
      <c r="E81" s="175"/>
      <c r="F81" s="57" t="s">
        <v>7</v>
      </c>
      <c r="G81" s="56">
        <f>SUM(G80:G80)</f>
        <v>7.6</v>
      </c>
      <c r="H81" s="56">
        <f>SUM(H80:H80)</f>
        <v>10</v>
      </c>
      <c r="I81" s="56">
        <f>SUM(I80:I80)</f>
        <v>10</v>
      </c>
      <c r="J81" s="56">
        <f>SUM(J80:J80)</f>
        <v>10</v>
      </c>
      <c r="K81" s="56">
        <f>SUM(K80:K80)</f>
        <v>10</v>
      </c>
      <c r="L81" s="166"/>
      <c r="M81" s="166"/>
      <c r="N81" s="166"/>
      <c r="O81" s="166"/>
    </row>
    <row r="82" spans="1:17" ht="35.25" customHeight="1">
      <c r="A82" s="163" t="s">
        <v>11</v>
      </c>
      <c r="B82" s="164" t="s">
        <v>31</v>
      </c>
      <c r="C82" s="167" t="s">
        <v>16</v>
      </c>
      <c r="D82" s="174" t="s">
        <v>140</v>
      </c>
      <c r="E82" s="175" t="s">
        <v>31</v>
      </c>
      <c r="F82" s="35" t="s">
        <v>105</v>
      </c>
      <c r="G82" s="19">
        <v>6.4</v>
      </c>
      <c r="H82" s="20">
        <v>10</v>
      </c>
      <c r="I82" s="87">
        <v>10</v>
      </c>
      <c r="J82" s="21">
        <v>10</v>
      </c>
      <c r="K82" s="21">
        <v>10</v>
      </c>
      <c r="L82" s="22" t="s">
        <v>33</v>
      </c>
      <c r="M82" s="23">
        <v>10</v>
      </c>
      <c r="N82" s="23">
        <v>28</v>
      </c>
      <c r="O82" s="23">
        <v>28</v>
      </c>
    </row>
    <row r="83" spans="1:17" ht="37.5" customHeight="1">
      <c r="A83" s="163"/>
      <c r="B83" s="164"/>
      <c r="C83" s="167"/>
      <c r="D83" s="174"/>
      <c r="E83" s="175"/>
      <c r="F83" s="57" t="s">
        <v>7</v>
      </c>
      <c r="G83" s="55">
        <f>SUM(G82:G82)</f>
        <v>6.4</v>
      </c>
      <c r="H83" s="55">
        <f>SUM(H82:H82)</f>
        <v>10</v>
      </c>
      <c r="I83" s="55">
        <f>SUM(I82:I82)</f>
        <v>10</v>
      </c>
      <c r="J83" s="55">
        <f>SUM(J82:J82)</f>
        <v>10</v>
      </c>
      <c r="K83" s="55">
        <f>SUM(K82:K82)</f>
        <v>10</v>
      </c>
      <c r="L83" s="197"/>
      <c r="M83" s="197"/>
      <c r="N83" s="197"/>
      <c r="O83" s="197"/>
    </row>
    <row r="84" spans="1:17" ht="33" customHeight="1">
      <c r="A84" s="163" t="s">
        <v>11</v>
      </c>
      <c r="B84" s="164" t="s">
        <v>31</v>
      </c>
      <c r="C84" s="167" t="s">
        <v>21</v>
      </c>
      <c r="D84" s="174" t="s">
        <v>141</v>
      </c>
      <c r="E84" s="175" t="s">
        <v>31</v>
      </c>
      <c r="F84" s="268" t="s">
        <v>105</v>
      </c>
      <c r="G84" s="201">
        <v>3</v>
      </c>
      <c r="H84" s="198">
        <v>3</v>
      </c>
      <c r="I84" s="199">
        <v>2</v>
      </c>
      <c r="J84" s="200">
        <v>3</v>
      </c>
      <c r="K84" s="200">
        <v>3</v>
      </c>
      <c r="L84" s="17" t="s">
        <v>34</v>
      </c>
      <c r="M84" s="26">
        <v>30</v>
      </c>
      <c r="N84" s="26">
        <v>30</v>
      </c>
      <c r="O84" s="26">
        <v>30</v>
      </c>
    </row>
    <row r="85" spans="1:17" ht="33.75" customHeight="1">
      <c r="A85" s="163"/>
      <c r="B85" s="164"/>
      <c r="C85" s="167"/>
      <c r="D85" s="174"/>
      <c r="E85" s="175"/>
      <c r="F85" s="268"/>
      <c r="G85" s="201"/>
      <c r="H85" s="198"/>
      <c r="I85" s="199"/>
      <c r="J85" s="200"/>
      <c r="K85" s="200"/>
      <c r="L85" s="17" t="s">
        <v>35</v>
      </c>
      <c r="M85" s="23">
        <v>2</v>
      </c>
      <c r="N85" s="23">
        <v>2</v>
      </c>
      <c r="O85" s="23">
        <v>2</v>
      </c>
    </row>
    <row r="86" spans="1:17" ht="24.75" customHeight="1">
      <c r="A86" s="163"/>
      <c r="B86" s="164"/>
      <c r="C86" s="167"/>
      <c r="D86" s="174"/>
      <c r="E86" s="175"/>
      <c r="F86" s="57" t="s">
        <v>7</v>
      </c>
      <c r="G86" s="56">
        <f>SUM(G84:G85)</f>
        <v>3</v>
      </c>
      <c r="H86" s="56">
        <f>SUM(H84:H85)</f>
        <v>3</v>
      </c>
      <c r="I86" s="56">
        <f>SUM(I84:I85)</f>
        <v>2</v>
      </c>
      <c r="J86" s="56">
        <f>SUM(J84:J85)</f>
        <v>3</v>
      </c>
      <c r="K86" s="56">
        <f>SUM(K84:K85)</f>
        <v>3</v>
      </c>
      <c r="L86" s="166"/>
      <c r="M86" s="166"/>
      <c r="N86" s="166"/>
      <c r="O86" s="166"/>
    </row>
    <row r="87" spans="1:17" ht="34.5" customHeight="1">
      <c r="A87" s="163" t="s">
        <v>11</v>
      </c>
      <c r="B87" s="164" t="s">
        <v>31</v>
      </c>
      <c r="C87" s="167" t="s">
        <v>14</v>
      </c>
      <c r="D87" s="174" t="s">
        <v>142</v>
      </c>
      <c r="E87" s="175" t="s">
        <v>31</v>
      </c>
      <c r="F87" s="268" t="s">
        <v>13</v>
      </c>
      <c r="G87" s="201">
        <v>8</v>
      </c>
      <c r="H87" s="198">
        <v>8</v>
      </c>
      <c r="I87" s="199">
        <v>8</v>
      </c>
      <c r="J87" s="200">
        <v>8</v>
      </c>
      <c r="K87" s="200">
        <v>8</v>
      </c>
      <c r="L87" s="17" t="s">
        <v>36</v>
      </c>
      <c r="M87" s="26">
        <v>2</v>
      </c>
      <c r="N87" s="26">
        <v>3</v>
      </c>
      <c r="O87" s="26">
        <v>3</v>
      </c>
    </row>
    <row r="88" spans="1:17" ht="54" customHeight="1">
      <c r="A88" s="163"/>
      <c r="B88" s="164"/>
      <c r="C88" s="167"/>
      <c r="D88" s="174"/>
      <c r="E88" s="175"/>
      <c r="F88" s="268"/>
      <c r="G88" s="201"/>
      <c r="H88" s="198"/>
      <c r="I88" s="199"/>
      <c r="J88" s="200"/>
      <c r="K88" s="200"/>
      <c r="L88" s="17" t="s">
        <v>37</v>
      </c>
      <c r="M88" s="26">
        <v>2</v>
      </c>
      <c r="N88" s="26">
        <v>3</v>
      </c>
      <c r="O88" s="26">
        <v>3</v>
      </c>
    </row>
    <row r="89" spans="1:17" ht="23.25" customHeight="1">
      <c r="A89" s="163"/>
      <c r="B89" s="164"/>
      <c r="C89" s="167"/>
      <c r="D89" s="174"/>
      <c r="E89" s="175"/>
      <c r="F89" s="57" t="s">
        <v>7</v>
      </c>
      <c r="G89" s="56">
        <f>SUM(G87:G88)</f>
        <v>8</v>
      </c>
      <c r="H89" s="56">
        <f>SUM(H87:H88)</f>
        <v>8</v>
      </c>
      <c r="I89" s="56">
        <f>SUM(I87:I88)</f>
        <v>8</v>
      </c>
      <c r="J89" s="56">
        <f>SUM(J87:J88)</f>
        <v>8</v>
      </c>
      <c r="K89" s="56">
        <f>SUM(K87:K88)</f>
        <v>8</v>
      </c>
      <c r="L89" s="166"/>
      <c r="M89" s="166"/>
      <c r="N89" s="166"/>
      <c r="O89" s="166"/>
    </row>
    <row r="90" spans="1:17" ht="51" customHeight="1">
      <c r="A90" s="163" t="s">
        <v>11</v>
      </c>
      <c r="B90" s="164" t="s">
        <v>31</v>
      </c>
      <c r="C90" s="167" t="s">
        <v>25</v>
      </c>
      <c r="D90" s="174" t="s">
        <v>143</v>
      </c>
      <c r="E90" s="175" t="s">
        <v>31</v>
      </c>
      <c r="F90" s="35" t="s">
        <v>105</v>
      </c>
      <c r="G90" s="68">
        <v>3.3</v>
      </c>
      <c r="H90" s="25">
        <v>5</v>
      </c>
      <c r="I90" s="89">
        <v>5</v>
      </c>
      <c r="J90" s="36">
        <v>5</v>
      </c>
      <c r="K90" s="36">
        <v>5</v>
      </c>
      <c r="L90" s="61" t="s">
        <v>83</v>
      </c>
      <c r="M90" s="60">
        <v>1</v>
      </c>
      <c r="N90" s="60">
        <v>1</v>
      </c>
      <c r="O90" s="60">
        <v>1</v>
      </c>
    </row>
    <row r="91" spans="1:17" ht="23.25" customHeight="1">
      <c r="A91" s="163"/>
      <c r="B91" s="164"/>
      <c r="C91" s="167"/>
      <c r="D91" s="174"/>
      <c r="E91" s="175"/>
      <c r="F91" s="57" t="s">
        <v>7</v>
      </c>
      <c r="G91" s="56">
        <f>SUM(G90:G90)</f>
        <v>3.3</v>
      </c>
      <c r="H91" s="56">
        <f>SUM(H90:H90)</f>
        <v>5</v>
      </c>
      <c r="I91" s="56">
        <f>SUM(I90:I90)</f>
        <v>5</v>
      </c>
      <c r="J91" s="56">
        <f>SUM(J90:J90)</f>
        <v>5</v>
      </c>
      <c r="K91" s="56">
        <f>SUM(K90:K90)</f>
        <v>5</v>
      </c>
      <c r="L91" s="166"/>
      <c r="M91" s="166"/>
      <c r="N91" s="166"/>
      <c r="O91" s="166"/>
    </row>
    <row r="92" spans="1:17" ht="31.5" customHeight="1">
      <c r="A92" s="32" t="s">
        <v>11</v>
      </c>
      <c r="B92" s="43" t="s">
        <v>31</v>
      </c>
      <c r="C92" s="176" t="s">
        <v>15</v>
      </c>
      <c r="D92" s="176"/>
      <c r="E92" s="176"/>
      <c r="F92" s="176"/>
      <c r="G92" s="44">
        <f>G83+G86+G89+G91+G81</f>
        <v>28.299999999999997</v>
      </c>
      <c r="H92" s="44">
        <f>H83+H86+H89+H91+H81</f>
        <v>36</v>
      </c>
      <c r="I92" s="44">
        <f>I83+I86+I89+I91+I81</f>
        <v>35</v>
      </c>
      <c r="J92" s="44">
        <f>J83+J86+J89+J91+J81</f>
        <v>36</v>
      </c>
      <c r="K92" s="44">
        <f>K83+K86+K89+K91+K81</f>
        <v>36</v>
      </c>
      <c r="L92" s="165"/>
      <c r="M92" s="165"/>
      <c r="N92" s="165"/>
      <c r="O92" s="165"/>
    </row>
    <row r="93" spans="1:17" ht="25.5" customHeight="1">
      <c r="A93" s="32" t="s">
        <v>11</v>
      </c>
      <c r="B93" s="34" t="s">
        <v>38</v>
      </c>
      <c r="C93" s="165" t="s">
        <v>39</v>
      </c>
      <c r="D93" s="165"/>
      <c r="E93" s="165"/>
      <c r="F93" s="165"/>
      <c r="G93" s="165"/>
      <c r="H93" s="165"/>
      <c r="I93" s="165"/>
      <c r="J93" s="165"/>
      <c r="K93" s="165"/>
      <c r="L93" s="165"/>
      <c r="M93" s="165"/>
      <c r="N93" s="165"/>
      <c r="O93" s="165"/>
    </row>
    <row r="94" spans="1:17" ht="32.25" customHeight="1">
      <c r="A94" s="163" t="s">
        <v>11</v>
      </c>
      <c r="B94" s="164" t="s">
        <v>38</v>
      </c>
      <c r="C94" s="167" t="s">
        <v>11</v>
      </c>
      <c r="D94" s="174" t="s">
        <v>144</v>
      </c>
      <c r="E94" s="175" t="s">
        <v>109</v>
      </c>
      <c r="F94" s="35" t="s">
        <v>105</v>
      </c>
      <c r="G94" s="68">
        <v>4</v>
      </c>
      <c r="H94" s="25">
        <v>6</v>
      </c>
      <c r="I94" s="89">
        <v>5</v>
      </c>
      <c r="J94" s="36">
        <v>6</v>
      </c>
      <c r="K94" s="36">
        <v>6</v>
      </c>
      <c r="L94" s="17" t="s">
        <v>40</v>
      </c>
      <c r="M94" s="26">
        <v>10</v>
      </c>
      <c r="N94" s="26">
        <v>10</v>
      </c>
      <c r="O94" s="26">
        <v>10</v>
      </c>
    </row>
    <row r="95" spans="1:17" ht="21.75" customHeight="1">
      <c r="A95" s="163"/>
      <c r="B95" s="164"/>
      <c r="C95" s="167"/>
      <c r="D95" s="174"/>
      <c r="E95" s="175"/>
      <c r="F95" s="57" t="s">
        <v>7</v>
      </c>
      <c r="G95" s="56">
        <f>SUM(G94:G94)</f>
        <v>4</v>
      </c>
      <c r="H95" s="56">
        <f>SUM(H94:H94)</f>
        <v>6</v>
      </c>
      <c r="I95" s="56">
        <f>SUM(I94:I94)</f>
        <v>5</v>
      </c>
      <c r="J95" s="56">
        <f>SUM(J94:J94)</f>
        <v>6</v>
      </c>
      <c r="K95" s="56">
        <f>SUM(K94:K94)</f>
        <v>6</v>
      </c>
      <c r="L95" s="166"/>
      <c r="M95" s="166"/>
      <c r="N95" s="166"/>
      <c r="O95" s="166"/>
    </row>
    <row r="96" spans="1:17" ht="20.25" customHeight="1">
      <c r="A96" s="188" t="s">
        <v>11</v>
      </c>
      <c r="B96" s="191" t="s">
        <v>38</v>
      </c>
      <c r="C96" s="291" t="s">
        <v>16</v>
      </c>
      <c r="D96" s="185" t="s">
        <v>122</v>
      </c>
      <c r="E96" s="310" t="s">
        <v>110</v>
      </c>
      <c r="F96" s="63" t="s">
        <v>13</v>
      </c>
      <c r="G96" s="64"/>
      <c r="H96" s="68">
        <v>16.5</v>
      </c>
      <c r="I96" s="89"/>
      <c r="J96" s="149">
        <v>16.5</v>
      </c>
      <c r="K96" s="149">
        <v>0.6</v>
      </c>
      <c r="L96" s="194" t="s">
        <v>167</v>
      </c>
      <c r="M96" s="178">
        <v>45</v>
      </c>
      <c r="N96" s="181">
        <v>45</v>
      </c>
      <c r="O96" s="178">
        <v>10</v>
      </c>
      <c r="Q96" s="141"/>
    </row>
    <row r="97" spans="1:229" ht="30.75" customHeight="1">
      <c r="A97" s="189"/>
      <c r="B97" s="192"/>
      <c r="C97" s="309"/>
      <c r="D97" s="186"/>
      <c r="E97" s="311"/>
      <c r="F97" s="63" t="s">
        <v>178</v>
      </c>
      <c r="G97" s="64"/>
      <c r="H97" s="68"/>
      <c r="I97" s="89">
        <v>109.4</v>
      </c>
      <c r="J97" s="149"/>
      <c r="K97" s="149"/>
      <c r="L97" s="195"/>
      <c r="M97" s="179"/>
      <c r="N97" s="182"/>
      <c r="O97" s="179"/>
      <c r="Q97" s="141"/>
    </row>
    <row r="98" spans="1:229" ht="21.75" customHeight="1">
      <c r="A98" s="189"/>
      <c r="B98" s="192"/>
      <c r="C98" s="309"/>
      <c r="D98" s="186"/>
      <c r="E98" s="311"/>
      <c r="F98" s="63" t="s">
        <v>27</v>
      </c>
      <c r="G98" s="64"/>
      <c r="H98" s="68">
        <v>92.9</v>
      </c>
      <c r="I98" s="86"/>
      <c r="J98" s="149">
        <v>92.9</v>
      </c>
      <c r="K98" s="149">
        <v>4.8</v>
      </c>
      <c r="L98" s="196"/>
      <c r="M98" s="180"/>
      <c r="N98" s="183"/>
      <c r="O98" s="180"/>
      <c r="T98" s="147"/>
      <c r="U98" s="147"/>
    </row>
    <row r="99" spans="1:229" ht="23.25" customHeight="1">
      <c r="A99" s="190"/>
      <c r="B99" s="193"/>
      <c r="C99" s="292"/>
      <c r="D99" s="187"/>
      <c r="E99" s="312"/>
      <c r="F99" s="57" t="s">
        <v>7</v>
      </c>
      <c r="G99" s="56">
        <f>SUM(G96:G98)</f>
        <v>0</v>
      </c>
      <c r="H99" s="56">
        <f>SUM(H96:H98)</f>
        <v>109.4</v>
      </c>
      <c r="I99" s="56">
        <f>SUM(I96:I98)</f>
        <v>109.4</v>
      </c>
      <c r="J99" s="56">
        <f>SUM(J96:J98)</f>
        <v>109.4</v>
      </c>
      <c r="K99" s="56">
        <f>SUM(K96:K98)</f>
        <v>5.3999999999999995</v>
      </c>
      <c r="L99" s="166"/>
      <c r="M99" s="166"/>
      <c r="N99" s="166"/>
      <c r="O99" s="166"/>
      <c r="T99" s="147"/>
      <c r="U99" s="147"/>
    </row>
    <row r="100" spans="1:229" ht="33" customHeight="1">
      <c r="A100" s="32" t="s">
        <v>11</v>
      </c>
      <c r="B100" s="43" t="s">
        <v>38</v>
      </c>
      <c r="C100" s="176" t="s">
        <v>15</v>
      </c>
      <c r="D100" s="176"/>
      <c r="E100" s="176"/>
      <c r="F100" s="176"/>
      <c r="G100" s="44">
        <f>G95+G99</f>
        <v>4</v>
      </c>
      <c r="H100" s="44">
        <f>H95+H99</f>
        <v>115.4</v>
      </c>
      <c r="I100" s="44">
        <f>I95+I99</f>
        <v>114.4</v>
      </c>
      <c r="J100" s="44">
        <f>J95+J99</f>
        <v>115.4</v>
      </c>
      <c r="K100" s="44">
        <f>K95+K99</f>
        <v>11.399999999999999</v>
      </c>
      <c r="L100" s="165"/>
      <c r="M100" s="165"/>
      <c r="N100" s="165"/>
      <c r="O100" s="165"/>
      <c r="T100" s="147"/>
      <c r="U100" s="147"/>
    </row>
    <row r="101" spans="1:229" ht="0.75" customHeight="1">
      <c r="A101" s="32" t="s">
        <v>11</v>
      </c>
      <c r="B101" s="43" t="s">
        <v>157</v>
      </c>
      <c r="C101" s="165" t="s">
        <v>39</v>
      </c>
      <c r="D101" s="165"/>
      <c r="E101" s="165"/>
      <c r="F101" s="165"/>
      <c r="G101" s="165"/>
      <c r="H101" s="165"/>
      <c r="I101" s="165"/>
      <c r="J101" s="165"/>
      <c r="K101" s="165"/>
      <c r="L101" s="165"/>
      <c r="M101" s="165"/>
      <c r="N101" s="165"/>
      <c r="O101" s="165"/>
    </row>
    <row r="102" spans="1:229" ht="117" hidden="1" customHeight="1">
      <c r="A102" s="163" t="s">
        <v>11</v>
      </c>
      <c r="B102" s="164" t="s">
        <v>157</v>
      </c>
      <c r="C102" s="167" t="s">
        <v>11</v>
      </c>
      <c r="D102" s="174" t="s">
        <v>158</v>
      </c>
      <c r="E102" s="177" t="s">
        <v>182</v>
      </c>
      <c r="F102" s="35" t="s">
        <v>105</v>
      </c>
      <c r="G102" s="68"/>
      <c r="H102" s="25"/>
      <c r="I102" s="89"/>
      <c r="J102" s="36"/>
      <c r="K102" s="36"/>
      <c r="L102" s="17" t="s">
        <v>159</v>
      </c>
      <c r="M102" s="26"/>
      <c r="N102" s="26"/>
      <c r="O102" s="26"/>
    </row>
    <row r="103" spans="1:229" ht="21.75" hidden="1" customHeight="1">
      <c r="A103" s="163"/>
      <c r="B103" s="164"/>
      <c r="C103" s="167"/>
      <c r="D103" s="174"/>
      <c r="E103" s="177"/>
      <c r="F103" s="57" t="s">
        <v>7</v>
      </c>
      <c r="G103" s="56">
        <f>SUM(G102:G102)</f>
        <v>0</v>
      </c>
      <c r="H103" s="56">
        <f>SUM(H102:H102)</f>
        <v>0</v>
      </c>
      <c r="I103" s="56">
        <f>SUM(I102:I102)</f>
        <v>0</v>
      </c>
      <c r="J103" s="56">
        <f>SUM(J102:J102)</f>
        <v>0</v>
      </c>
      <c r="K103" s="56">
        <f>SUM(K102:K102)</f>
        <v>0</v>
      </c>
      <c r="L103" s="166"/>
      <c r="M103" s="166"/>
      <c r="N103" s="166"/>
      <c r="O103" s="166"/>
    </row>
    <row r="104" spans="1:229" ht="24.75" hidden="1" customHeight="1">
      <c r="A104" s="32" t="s">
        <v>11</v>
      </c>
      <c r="B104" s="43" t="s">
        <v>38</v>
      </c>
      <c r="C104" s="176" t="s">
        <v>15</v>
      </c>
      <c r="D104" s="176"/>
      <c r="E104" s="176"/>
      <c r="F104" s="176"/>
      <c r="G104" s="44">
        <f>G103</f>
        <v>0</v>
      </c>
      <c r="H104" s="44">
        <f>H103</f>
        <v>0</v>
      </c>
      <c r="I104" s="44">
        <f>I103</f>
        <v>0</v>
      </c>
      <c r="J104" s="44">
        <f>J103</f>
        <v>0</v>
      </c>
      <c r="K104" s="44">
        <f>K103</f>
        <v>0</v>
      </c>
      <c r="L104" s="165"/>
      <c r="M104" s="165"/>
      <c r="N104" s="165"/>
      <c r="O104" s="165"/>
    </row>
    <row r="105" spans="1:229" ht="24" customHeight="1">
      <c r="A105" s="32" t="s">
        <v>11</v>
      </c>
      <c r="B105" s="290" t="s">
        <v>41</v>
      </c>
      <c r="C105" s="290"/>
      <c r="D105" s="290"/>
      <c r="E105" s="290"/>
      <c r="F105" s="290"/>
      <c r="G105" s="33">
        <f>G28+G100+G92+G78+G61+G56+G44</f>
        <v>3376.3999999999996</v>
      </c>
      <c r="H105" s="33">
        <f>H28+H100+H92+H78+H61+H56+H44</f>
        <v>7897.7999999999993</v>
      </c>
      <c r="I105" s="33">
        <f>I28+I100+I92+I78+I61+I56+I44</f>
        <v>5523.9000000000005</v>
      </c>
      <c r="J105" s="33">
        <f>J28+J100+J92+J78+J61+J56+J44</f>
        <v>8163.5</v>
      </c>
      <c r="K105" s="33">
        <f>K28+K100+K92+K78+K61+K56+K44</f>
        <v>6191.6</v>
      </c>
      <c r="L105" s="270"/>
      <c r="M105" s="270"/>
      <c r="N105" s="270"/>
      <c r="O105" s="270"/>
      <c r="P105" s="103"/>
      <c r="Q105" s="103"/>
      <c r="R105" s="103"/>
    </row>
    <row r="106" spans="1:229" ht="24.75" customHeight="1">
      <c r="A106" s="62" t="s">
        <v>16</v>
      </c>
      <c r="B106" s="257" t="s">
        <v>42</v>
      </c>
      <c r="C106" s="271"/>
      <c r="D106" s="271"/>
      <c r="E106" s="271"/>
      <c r="F106" s="271"/>
      <c r="G106" s="271"/>
      <c r="H106" s="271"/>
      <c r="I106" s="271"/>
      <c r="J106" s="271"/>
      <c r="K106" s="271"/>
      <c r="L106" s="271"/>
      <c r="M106" s="271"/>
      <c r="N106" s="271"/>
      <c r="O106" s="271"/>
      <c r="FY106"/>
      <c r="FZ106"/>
      <c r="GA106"/>
      <c r="GB106"/>
      <c r="GC106"/>
      <c r="GD106"/>
      <c r="GE106"/>
      <c r="GF106"/>
      <c r="GG106"/>
      <c r="GH106"/>
      <c r="GI106"/>
      <c r="GJ106"/>
      <c r="GK106"/>
      <c r="GL106"/>
      <c r="GM106"/>
      <c r="GN106"/>
      <c r="GO106"/>
      <c r="GP106"/>
      <c r="GQ106"/>
      <c r="GR106"/>
      <c r="GS106"/>
      <c r="GT106"/>
      <c r="GU106"/>
      <c r="GV106"/>
      <c r="GW106"/>
      <c r="GX106"/>
      <c r="GY106"/>
      <c r="GZ106"/>
      <c r="HA106"/>
      <c r="HB106"/>
      <c r="HC106"/>
      <c r="HD106"/>
      <c r="HE106"/>
      <c r="HF106"/>
      <c r="HG106"/>
      <c r="HH106"/>
      <c r="HI106"/>
      <c r="HJ106"/>
      <c r="HK106"/>
      <c r="HL106"/>
      <c r="HM106"/>
      <c r="HN106"/>
      <c r="HO106"/>
      <c r="HP106"/>
      <c r="HQ106"/>
      <c r="HR106"/>
      <c r="HS106"/>
      <c r="HT106"/>
      <c r="HU106"/>
    </row>
    <row r="107" spans="1:229" ht="25.5" customHeight="1">
      <c r="A107" s="32" t="s">
        <v>16</v>
      </c>
      <c r="B107" s="34" t="s">
        <v>16</v>
      </c>
      <c r="C107" s="165" t="s">
        <v>43</v>
      </c>
      <c r="D107" s="165"/>
      <c r="E107" s="165"/>
      <c r="F107" s="165"/>
      <c r="G107" s="165"/>
      <c r="H107" s="165"/>
      <c r="I107" s="165"/>
      <c r="J107" s="165"/>
      <c r="K107" s="165"/>
      <c r="L107" s="165"/>
      <c r="M107" s="165"/>
      <c r="N107" s="165"/>
      <c r="O107" s="165"/>
      <c r="P107" s="103"/>
      <c r="Q107" s="103"/>
      <c r="R107" s="103"/>
      <c r="FY107"/>
      <c r="FZ107"/>
      <c r="GA107"/>
      <c r="GB107"/>
      <c r="GC107"/>
      <c r="GD107"/>
      <c r="GE107"/>
      <c r="GF107"/>
      <c r="GG107"/>
      <c r="GH107"/>
      <c r="GI107"/>
      <c r="GJ107"/>
      <c r="GK107"/>
      <c r="GL107"/>
      <c r="GM107"/>
      <c r="GN107"/>
      <c r="GO107"/>
      <c r="GP107"/>
      <c r="GQ107"/>
      <c r="GR107"/>
      <c r="GS107"/>
      <c r="GT107"/>
      <c r="GU107"/>
      <c r="GV107"/>
      <c r="GW107"/>
      <c r="GX107"/>
      <c r="GY107"/>
      <c r="GZ107"/>
      <c r="HA107"/>
      <c r="HB107"/>
      <c r="HC107"/>
      <c r="HD107"/>
      <c r="HE107"/>
      <c r="HF107"/>
      <c r="HG107"/>
      <c r="HH107"/>
      <c r="HI107"/>
      <c r="HJ107"/>
      <c r="HK107"/>
      <c r="HL107"/>
      <c r="HM107"/>
      <c r="HN107"/>
      <c r="HO107"/>
      <c r="HP107"/>
      <c r="HQ107"/>
      <c r="HR107"/>
      <c r="HS107"/>
      <c r="HT107"/>
      <c r="HU107"/>
    </row>
    <row r="108" spans="1:229" ht="48.75" customHeight="1">
      <c r="A108" s="163" t="s">
        <v>16</v>
      </c>
      <c r="B108" s="164" t="s">
        <v>16</v>
      </c>
      <c r="C108" s="167" t="s">
        <v>11</v>
      </c>
      <c r="D108" s="174" t="s">
        <v>75</v>
      </c>
      <c r="E108" s="175" t="s">
        <v>110</v>
      </c>
      <c r="F108" s="18" t="s">
        <v>13</v>
      </c>
      <c r="G108" s="19">
        <v>4</v>
      </c>
      <c r="H108" s="20">
        <v>9</v>
      </c>
      <c r="I108" s="87">
        <v>6</v>
      </c>
      <c r="J108" s="21">
        <v>9</v>
      </c>
      <c r="K108" s="20">
        <v>9</v>
      </c>
      <c r="L108" s="17" t="s">
        <v>76</v>
      </c>
      <c r="M108" s="26">
        <v>100</v>
      </c>
      <c r="N108" s="26">
        <v>100</v>
      </c>
      <c r="O108" s="26">
        <v>100</v>
      </c>
      <c r="FY108"/>
      <c r="FZ108"/>
      <c r="GA108"/>
      <c r="GB108"/>
      <c r="GC108"/>
      <c r="GD108"/>
      <c r="GE108"/>
      <c r="GF108"/>
      <c r="GG108"/>
      <c r="GH108"/>
      <c r="GI108"/>
      <c r="GJ108"/>
      <c r="GK108"/>
      <c r="GL108"/>
      <c r="GM108"/>
      <c r="GN108"/>
      <c r="GO108"/>
      <c r="GP108"/>
      <c r="GQ108"/>
      <c r="GR108"/>
      <c r="GS108"/>
      <c r="GT108"/>
      <c r="GU108"/>
      <c r="GV108"/>
      <c r="GW108"/>
      <c r="GX108"/>
      <c r="GY108"/>
      <c r="GZ108"/>
      <c r="HA108"/>
      <c r="HB108"/>
      <c r="HC108"/>
      <c r="HD108"/>
      <c r="HE108"/>
      <c r="HF108"/>
      <c r="HG108"/>
      <c r="HH108"/>
      <c r="HI108"/>
      <c r="HJ108"/>
      <c r="HK108"/>
      <c r="HL108"/>
      <c r="HM108"/>
      <c r="HN108"/>
      <c r="HO108"/>
      <c r="HP108"/>
      <c r="HQ108"/>
      <c r="HR108"/>
      <c r="HS108"/>
      <c r="HT108"/>
      <c r="HU108"/>
    </row>
    <row r="109" spans="1:229" ht="28.5" customHeight="1">
      <c r="A109" s="163"/>
      <c r="B109" s="164"/>
      <c r="C109" s="167"/>
      <c r="D109" s="174"/>
      <c r="E109" s="175"/>
      <c r="F109" s="57" t="s">
        <v>7</v>
      </c>
      <c r="G109" s="56">
        <f>SUM(G108)</f>
        <v>4</v>
      </c>
      <c r="H109" s="56">
        <f t="shared" ref="H109:K110" si="1">SUM(H108)</f>
        <v>9</v>
      </c>
      <c r="I109" s="56">
        <f t="shared" si="1"/>
        <v>6</v>
      </c>
      <c r="J109" s="56">
        <f t="shared" si="1"/>
        <v>9</v>
      </c>
      <c r="K109" s="56">
        <f t="shared" si="1"/>
        <v>9</v>
      </c>
      <c r="L109" s="184"/>
      <c r="M109" s="184"/>
      <c r="N109" s="184"/>
      <c r="O109" s="184"/>
      <c r="FY109"/>
      <c r="FZ109"/>
      <c r="GA109"/>
      <c r="GB109"/>
      <c r="GC109"/>
      <c r="GD109"/>
      <c r="GE109"/>
      <c r="GF109"/>
      <c r="GG109"/>
      <c r="GH109"/>
      <c r="GI109"/>
      <c r="GJ109"/>
      <c r="GK109"/>
      <c r="GL109"/>
      <c r="GM109"/>
      <c r="GN109"/>
      <c r="GO109"/>
      <c r="GP109"/>
      <c r="GQ109"/>
      <c r="GR109"/>
      <c r="GS109"/>
      <c r="GT109"/>
      <c r="GU109"/>
      <c r="GV109"/>
      <c r="GW109"/>
      <c r="GX109"/>
      <c r="GY109"/>
      <c r="GZ109"/>
      <c r="HA109"/>
      <c r="HB109"/>
      <c r="HC109"/>
      <c r="HD109"/>
      <c r="HE109"/>
      <c r="HF109"/>
      <c r="HG109"/>
      <c r="HH109"/>
      <c r="HI109"/>
      <c r="HJ109"/>
      <c r="HK109"/>
      <c r="HL109"/>
      <c r="HM109"/>
      <c r="HN109"/>
      <c r="HO109"/>
      <c r="HP109"/>
      <c r="HQ109"/>
      <c r="HR109"/>
      <c r="HS109"/>
      <c r="HT109"/>
      <c r="HU109"/>
    </row>
    <row r="110" spans="1:229" ht="26.25" customHeight="1">
      <c r="A110" s="32" t="s">
        <v>16</v>
      </c>
      <c r="B110" s="43" t="s">
        <v>16</v>
      </c>
      <c r="C110" s="176" t="s">
        <v>15</v>
      </c>
      <c r="D110" s="176"/>
      <c r="E110" s="176"/>
      <c r="F110" s="176"/>
      <c r="G110" s="44">
        <f>SUM(G109)</f>
        <v>4</v>
      </c>
      <c r="H110" s="44">
        <f t="shared" si="1"/>
        <v>9</v>
      </c>
      <c r="I110" s="44">
        <f t="shared" si="1"/>
        <v>6</v>
      </c>
      <c r="J110" s="44">
        <f t="shared" si="1"/>
        <v>9</v>
      </c>
      <c r="K110" s="44">
        <f t="shared" si="1"/>
        <v>9</v>
      </c>
      <c r="L110" s="165"/>
      <c r="M110" s="165"/>
      <c r="N110" s="165"/>
      <c r="O110" s="165"/>
      <c r="FY110"/>
      <c r="FZ110"/>
      <c r="GA110"/>
      <c r="GB110"/>
      <c r="GC110"/>
      <c r="GD110"/>
      <c r="GE110"/>
      <c r="GF110"/>
      <c r="GG110"/>
      <c r="GH110"/>
      <c r="GI110"/>
      <c r="GJ110"/>
      <c r="GK110"/>
      <c r="GL110"/>
      <c r="GM110"/>
      <c r="GN110"/>
      <c r="GO110"/>
      <c r="GP110"/>
      <c r="GQ110"/>
      <c r="GR110"/>
      <c r="GS110"/>
      <c r="GT110"/>
      <c r="GU110"/>
      <c r="GV110"/>
      <c r="GW110"/>
      <c r="GX110"/>
      <c r="GY110"/>
      <c r="GZ110"/>
      <c r="HA110"/>
      <c r="HB110"/>
      <c r="HC110"/>
      <c r="HD110"/>
      <c r="HE110"/>
      <c r="HF110"/>
      <c r="HG110"/>
      <c r="HH110"/>
      <c r="HI110"/>
      <c r="HJ110"/>
      <c r="HK110"/>
      <c r="HL110"/>
      <c r="HM110"/>
      <c r="HN110"/>
      <c r="HO110"/>
      <c r="HP110"/>
      <c r="HQ110"/>
      <c r="HR110"/>
      <c r="HS110"/>
      <c r="HT110"/>
      <c r="HU110"/>
    </row>
    <row r="111" spans="1:229" ht="22.5" customHeight="1">
      <c r="A111" s="32" t="s">
        <v>16</v>
      </c>
      <c r="B111" s="34" t="s">
        <v>21</v>
      </c>
      <c r="C111" s="165" t="s">
        <v>44</v>
      </c>
      <c r="D111" s="165"/>
      <c r="E111" s="165"/>
      <c r="F111" s="165"/>
      <c r="G111" s="165"/>
      <c r="H111" s="165"/>
      <c r="I111" s="165"/>
      <c r="J111" s="165"/>
      <c r="K111" s="165"/>
      <c r="L111" s="165"/>
      <c r="M111" s="165"/>
      <c r="N111" s="165"/>
      <c r="O111" s="165"/>
      <c r="FY111"/>
      <c r="FZ111"/>
      <c r="GA111"/>
      <c r="GB111"/>
      <c r="GC111"/>
      <c r="GD111"/>
      <c r="GE111"/>
      <c r="GF111"/>
      <c r="GG111"/>
      <c r="GH111"/>
      <c r="GI111"/>
      <c r="GJ111"/>
      <c r="GK111"/>
      <c r="GL111"/>
      <c r="GM111"/>
      <c r="GN111"/>
      <c r="GO111"/>
      <c r="GP111"/>
      <c r="GQ111"/>
      <c r="GR111"/>
      <c r="GS111"/>
      <c r="GT111"/>
      <c r="GU111"/>
      <c r="GV111"/>
      <c r="GW111"/>
      <c r="GX111"/>
      <c r="GY111"/>
      <c r="GZ111"/>
      <c r="HA111"/>
      <c r="HB111"/>
      <c r="HC111"/>
      <c r="HD111"/>
      <c r="HE111"/>
      <c r="HF111"/>
      <c r="HG111"/>
      <c r="HH111"/>
      <c r="HI111"/>
      <c r="HJ111"/>
      <c r="HK111"/>
      <c r="HL111"/>
      <c r="HM111"/>
      <c r="HN111"/>
      <c r="HO111"/>
      <c r="HP111"/>
      <c r="HQ111"/>
      <c r="HR111"/>
      <c r="HS111"/>
      <c r="HT111"/>
      <c r="HU111"/>
    </row>
    <row r="112" spans="1:229" ht="90.75" customHeight="1">
      <c r="A112" s="163" t="s">
        <v>16</v>
      </c>
      <c r="B112" s="164" t="s">
        <v>21</v>
      </c>
      <c r="C112" s="167" t="s">
        <v>11</v>
      </c>
      <c r="D112" s="174" t="s">
        <v>45</v>
      </c>
      <c r="E112" s="202" t="s">
        <v>110</v>
      </c>
      <c r="F112" s="153" t="s">
        <v>13</v>
      </c>
      <c r="G112" s="70">
        <v>8.6</v>
      </c>
      <c r="H112" s="69">
        <v>16</v>
      </c>
      <c r="I112" s="160">
        <v>16</v>
      </c>
      <c r="J112" s="154">
        <v>10</v>
      </c>
      <c r="K112" s="152">
        <v>11</v>
      </c>
      <c r="L112" s="22" t="s">
        <v>183</v>
      </c>
      <c r="M112" s="101" t="s">
        <v>184</v>
      </c>
      <c r="N112" s="101" t="s">
        <v>154</v>
      </c>
      <c r="O112" s="23" t="s">
        <v>155</v>
      </c>
      <c r="FY112"/>
      <c r="FZ112"/>
      <c r="GA112"/>
      <c r="GB112"/>
      <c r="GC112"/>
      <c r="GD112"/>
      <c r="GE112"/>
      <c r="GF112"/>
      <c r="GG112"/>
      <c r="GH112"/>
      <c r="GI112"/>
      <c r="GJ112"/>
      <c r="GK112"/>
      <c r="GL112"/>
      <c r="GM112"/>
      <c r="GN112"/>
      <c r="GO112"/>
      <c r="GP112"/>
      <c r="GQ112"/>
      <c r="GR112"/>
      <c r="GS112"/>
      <c r="GT112"/>
      <c r="GU112"/>
      <c r="GV112"/>
      <c r="GW112"/>
      <c r="GX112"/>
      <c r="GY112"/>
      <c r="GZ112"/>
      <c r="HA112"/>
      <c r="HB112"/>
      <c r="HC112"/>
      <c r="HD112"/>
      <c r="HE112"/>
      <c r="HF112"/>
      <c r="HG112"/>
      <c r="HH112"/>
      <c r="HI112"/>
      <c r="HJ112"/>
      <c r="HK112"/>
      <c r="HL112"/>
      <c r="HM112"/>
      <c r="HN112"/>
      <c r="HO112"/>
      <c r="HP112"/>
      <c r="HQ112"/>
      <c r="HR112"/>
      <c r="HS112"/>
      <c r="HT112"/>
      <c r="HU112"/>
    </row>
    <row r="113" spans="1:229" ht="33.75" customHeight="1">
      <c r="A113" s="163"/>
      <c r="B113" s="164"/>
      <c r="C113" s="167"/>
      <c r="D113" s="174"/>
      <c r="E113" s="202"/>
      <c r="F113" s="57" t="s">
        <v>7</v>
      </c>
      <c r="G113" s="56">
        <f>SUM(G112)</f>
        <v>8.6</v>
      </c>
      <c r="H113" s="56">
        <f t="shared" ref="H113:K114" si="2">SUM(H112)</f>
        <v>16</v>
      </c>
      <c r="I113" s="56">
        <f t="shared" si="2"/>
        <v>16</v>
      </c>
      <c r="J113" s="56">
        <f t="shared" si="2"/>
        <v>10</v>
      </c>
      <c r="K113" s="56">
        <f t="shared" si="2"/>
        <v>11</v>
      </c>
      <c r="L113" s="269"/>
      <c r="M113" s="269"/>
      <c r="N113" s="269"/>
      <c r="O113" s="269"/>
      <c r="FY113"/>
      <c r="FZ113"/>
      <c r="GA113"/>
      <c r="GB113"/>
      <c r="GC113"/>
      <c r="GD113"/>
      <c r="GE113"/>
      <c r="GF113"/>
      <c r="GG113"/>
      <c r="GH113"/>
      <c r="GI113"/>
      <c r="GJ113"/>
      <c r="GK113"/>
      <c r="GL113"/>
      <c r="GM113"/>
      <c r="GN113"/>
      <c r="GO113"/>
      <c r="GP113"/>
      <c r="GQ113"/>
      <c r="GR113"/>
      <c r="GS113"/>
      <c r="GT113"/>
      <c r="GU113"/>
      <c r="GV113"/>
      <c r="GW113"/>
      <c r="GX113"/>
      <c r="GY113"/>
      <c r="GZ113"/>
      <c r="HA113"/>
      <c r="HB113"/>
      <c r="HC113"/>
      <c r="HD113"/>
      <c r="HE113"/>
      <c r="HF113"/>
      <c r="HG113"/>
      <c r="HH113"/>
      <c r="HI113"/>
      <c r="HJ113"/>
      <c r="HK113"/>
      <c r="HL113"/>
      <c r="HM113"/>
      <c r="HN113"/>
      <c r="HO113"/>
      <c r="HP113"/>
      <c r="HQ113"/>
      <c r="HR113"/>
      <c r="HS113"/>
      <c r="HT113"/>
      <c r="HU113"/>
    </row>
    <row r="114" spans="1:229" ht="24" customHeight="1">
      <c r="A114" s="32" t="s">
        <v>16</v>
      </c>
      <c r="B114" s="43" t="s">
        <v>21</v>
      </c>
      <c r="C114" s="176" t="s">
        <v>15</v>
      </c>
      <c r="D114" s="176"/>
      <c r="E114" s="176"/>
      <c r="F114" s="176"/>
      <c r="G114" s="44">
        <f>SUM(G113)</f>
        <v>8.6</v>
      </c>
      <c r="H114" s="44">
        <f t="shared" si="2"/>
        <v>16</v>
      </c>
      <c r="I114" s="44">
        <f t="shared" si="2"/>
        <v>16</v>
      </c>
      <c r="J114" s="44">
        <f t="shared" si="2"/>
        <v>10</v>
      </c>
      <c r="K114" s="44">
        <f t="shared" si="2"/>
        <v>11</v>
      </c>
      <c r="L114" s="165"/>
      <c r="M114" s="165"/>
      <c r="N114" s="165"/>
      <c r="O114" s="165"/>
      <c r="FY114"/>
      <c r="FZ114"/>
      <c r="GA114"/>
      <c r="GB114"/>
      <c r="GC114"/>
      <c r="GD114"/>
      <c r="GE114"/>
      <c r="GF114"/>
      <c r="GG114"/>
      <c r="GH114"/>
      <c r="GI114"/>
      <c r="GJ114"/>
      <c r="GK114"/>
      <c r="GL114"/>
      <c r="GM114"/>
      <c r="GN114"/>
      <c r="GO114"/>
      <c r="GP114"/>
      <c r="GQ114"/>
      <c r="GR114"/>
      <c r="GS114"/>
      <c r="GT114"/>
      <c r="GU114"/>
      <c r="GV114"/>
      <c r="GW114"/>
      <c r="GX114"/>
      <c r="GY114"/>
      <c r="GZ114"/>
      <c r="HA114"/>
      <c r="HB114"/>
      <c r="HC114"/>
      <c r="HD114"/>
      <c r="HE114"/>
      <c r="HF114"/>
      <c r="HG114"/>
      <c r="HH114"/>
      <c r="HI114"/>
      <c r="HJ114"/>
      <c r="HK114"/>
      <c r="HL114"/>
      <c r="HM114"/>
      <c r="HN114"/>
      <c r="HO114"/>
      <c r="HP114"/>
      <c r="HQ114"/>
      <c r="HR114"/>
      <c r="HS114"/>
      <c r="HT114"/>
      <c r="HU114"/>
    </row>
    <row r="115" spans="1:229" ht="28.5" customHeight="1">
      <c r="A115" s="32" t="s">
        <v>16</v>
      </c>
      <c r="B115" s="43" t="s">
        <v>14</v>
      </c>
      <c r="C115" s="165" t="s">
        <v>46</v>
      </c>
      <c r="D115" s="165"/>
      <c r="E115" s="165"/>
      <c r="F115" s="165"/>
      <c r="G115" s="165"/>
      <c r="H115" s="165"/>
      <c r="I115" s="165"/>
      <c r="J115" s="165"/>
      <c r="K115" s="165"/>
      <c r="L115" s="165"/>
      <c r="M115" s="165"/>
      <c r="N115" s="165"/>
      <c r="O115" s="165"/>
      <c r="FY115"/>
      <c r="FZ115"/>
      <c r="GA115"/>
      <c r="GB115"/>
      <c r="GC115"/>
      <c r="GD115"/>
      <c r="GE115"/>
      <c r="GF115"/>
      <c r="GG115"/>
      <c r="GH115"/>
      <c r="GI115"/>
      <c r="GJ115"/>
      <c r="GK115"/>
      <c r="GL115"/>
      <c r="GM115"/>
      <c r="GN115"/>
      <c r="GO115"/>
      <c r="GP115"/>
      <c r="GQ115"/>
      <c r="GR115"/>
      <c r="GS115"/>
      <c r="GT115"/>
      <c r="GU115"/>
      <c r="GV115"/>
      <c r="GW115"/>
      <c r="GX115"/>
      <c r="GY115"/>
      <c r="GZ115"/>
      <c r="HA115"/>
      <c r="HB115"/>
      <c r="HC115"/>
      <c r="HD115"/>
      <c r="HE115"/>
      <c r="HF115"/>
      <c r="HG115"/>
      <c r="HH115"/>
      <c r="HI115"/>
      <c r="HJ115"/>
      <c r="HK115"/>
      <c r="HL115"/>
      <c r="HM115"/>
      <c r="HN115"/>
      <c r="HO115"/>
      <c r="HP115"/>
      <c r="HQ115"/>
      <c r="HR115"/>
      <c r="HS115"/>
      <c r="HT115"/>
      <c r="HU115"/>
    </row>
    <row r="116" spans="1:229" ht="82.5" customHeight="1">
      <c r="A116" s="163" t="s">
        <v>16</v>
      </c>
      <c r="B116" s="164" t="s">
        <v>14</v>
      </c>
      <c r="C116" s="167" t="s">
        <v>11</v>
      </c>
      <c r="D116" s="174" t="s">
        <v>71</v>
      </c>
      <c r="E116" s="175" t="s">
        <v>110</v>
      </c>
      <c r="F116" s="49" t="s">
        <v>13</v>
      </c>
      <c r="G116" s="68">
        <v>7.3</v>
      </c>
      <c r="H116" s="102">
        <v>9</v>
      </c>
      <c r="I116" s="89">
        <v>3</v>
      </c>
      <c r="J116" s="102">
        <v>10</v>
      </c>
      <c r="K116" s="102">
        <v>11</v>
      </c>
      <c r="L116" s="50" t="s">
        <v>79</v>
      </c>
      <c r="M116" s="51">
        <v>4</v>
      </c>
      <c r="N116" s="51">
        <v>5</v>
      </c>
      <c r="O116" s="51">
        <v>5</v>
      </c>
      <c r="FY116"/>
      <c r="FZ116"/>
      <c r="GA116"/>
      <c r="GB116"/>
      <c r="GC116"/>
      <c r="GD116"/>
      <c r="GE116"/>
      <c r="GF116"/>
      <c r="GG116"/>
      <c r="GH116"/>
      <c r="GI116"/>
      <c r="GJ116"/>
      <c r="GK116"/>
      <c r="GL116"/>
      <c r="GM116"/>
      <c r="GN116"/>
      <c r="GO116"/>
      <c r="GP116"/>
      <c r="GQ116"/>
      <c r="GR116"/>
      <c r="GS116"/>
      <c r="GT116"/>
      <c r="GU116"/>
      <c r="GV116"/>
      <c r="GW116"/>
      <c r="GX116"/>
      <c r="GY116"/>
      <c r="GZ116"/>
      <c r="HA116"/>
      <c r="HB116"/>
      <c r="HC116"/>
      <c r="HD116"/>
      <c r="HE116"/>
      <c r="HF116"/>
      <c r="HG116"/>
      <c r="HH116"/>
      <c r="HI116"/>
      <c r="HJ116"/>
      <c r="HK116"/>
      <c r="HL116"/>
      <c r="HM116"/>
      <c r="HN116"/>
      <c r="HO116"/>
      <c r="HP116"/>
      <c r="HQ116"/>
      <c r="HR116"/>
      <c r="HS116"/>
      <c r="HT116"/>
      <c r="HU116"/>
    </row>
    <row r="117" spans="1:229" ht="26.25" customHeight="1">
      <c r="A117" s="163"/>
      <c r="B117" s="164"/>
      <c r="C117" s="167"/>
      <c r="D117" s="174"/>
      <c r="E117" s="175"/>
      <c r="F117" s="57" t="s">
        <v>7</v>
      </c>
      <c r="G117" s="56">
        <f t="shared" ref="G117:K118" si="3">SUM(G116)</f>
        <v>7.3</v>
      </c>
      <c r="H117" s="56">
        <f t="shared" si="3"/>
        <v>9</v>
      </c>
      <c r="I117" s="56">
        <f t="shared" si="3"/>
        <v>3</v>
      </c>
      <c r="J117" s="56">
        <f t="shared" si="3"/>
        <v>10</v>
      </c>
      <c r="K117" s="56">
        <f t="shared" si="3"/>
        <v>11</v>
      </c>
      <c r="L117" s="269"/>
      <c r="M117" s="269"/>
      <c r="N117" s="269"/>
      <c r="O117" s="269"/>
      <c r="FY117"/>
      <c r="FZ117"/>
      <c r="GA117"/>
      <c r="GB117"/>
      <c r="GC117"/>
      <c r="GD117"/>
      <c r="GE117"/>
      <c r="GF117"/>
      <c r="GG117"/>
      <c r="GH117"/>
      <c r="GI117"/>
      <c r="GJ117"/>
      <c r="GK117"/>
      <c r="GL117"/>
      <c r="GM117"/>
      <c r="GN117"/>
      <c r="GO117"/>
      <c r="GP117"/>
      <c r="GQ117"/>
      <c r="GR117"/>
      <c r="GS117"/>
      <c r="GT117"/>
      <c r="GU117"/>
      <c r="GV117"/>
      <c r="GW117"/>
      <c r="GX117"/>
      <c r="GY117"/>
      <c r="GZ117"/>
      <c r="HA117"/>
      <c r="HB117"/>
      <c r="HC117"/>
      <c r="HD117"/>
      <c r="HE117"/>
      <c r="HF117"/>
      <c r="HG117"/>
      <c r="HH117"/>
      <c r="HI117"/>
      <c r="HJ117"/>
      <c r="HK117"/>
      <c r="HL117"/>
      <c r="HM117"/>
      <c r="HN117"/>
      <c r="HO117"/>
      <c r="HP117"/>
      <c r="HQ117"/>
      <c r="HR117"/>
      <c r="HS117"/>
      <c r="HT117"/>
      <c r="HU117"/>
    </row>
    <row r="118" spans="1:229" ht="24" customHeight="1">
      <c r="A118" s="32" t="s">
        <v>16</v>
      </c>
      <c r="B118" s="43" t="s">
        <v>14</v>
      </c>
      <c r="C118" s="176" t="s">
        <v>15</v>
      </c>
      <c r="D118" s="176"/>
      <c r="E118" s="176"/>
      <c r="F118" s="176"/>
      <c r="G118" s="44">
        <f t="shared" si="3"/>
        <v>7.3</v>
      </c>
      <c r="H118" s="44">
        <f t="shared" si="3"/>
        <v>9</v>
      </c>
      <c r="I118" s="44">
        <f t="shared" si="3"/>
        <v>3</v>
      </c>
      <c r="J118" s="44">
        <f t="shared" si="3"/>
        <v>10</v>
      </c>
      <c r="K118" s="44">
        <f t="shared" si="3"/>
        <v>11</v>
      </c>
      <c r="L118" s="165"/>
      <c r="M118" s="165"/>
      <c r="N118" s="165"/>
      <c r="O118" s="165"/>
      <c r="FY118"/>
      <c r="FZ118"/>
      <c r="GA118"/>
      <c r="GB118"/>
      <c r="GC118"/>
      <c r="GD118"/>
      <c r="GE118"/>
      <c r="GF118"/>
      <c r="GG118"/>
      <c r="GH118"/>
      <c r="GI118"/>
      <c r="GJ118"/>
      <c r="GK118"/>
      <c r="GL118"/>
      <c r="GM118"/>
      <c r="GN118"/>
      <c r="GO118"/>
      <c r="GP118"/>
      <c r="GQ118"/>
      <c r="GR118"/>
      <c r="GS118"/>
      <c r="GT118"/>
      <c r="GU118"/>
      <c r="GV118"/>
      <c r="GW118"/>
      <c r="GX118"/>
      <c r="GY118"/>
      <c r="GZ118"/>
      <c r="HA118"/>
      <c r="HB118"/>
      <c r="HC118"/>
      <c r="HD118"/>
      <c r="HE118"/>
      <c r="HF118"/>
      <c r="HG118"/>
      <c r="HH118"/>
      <c r="HI118"/>
      <c r="HJ118"/>
      <c r="HK118"/>
      <c r="HL118"/>
      <c r="HM118"/>
      <c r="HN118"/>
      <c r="HO118"/>
      <c r="HP118"/>
      <c r="HQ118"/>
      <c r="HR118"/>
      <c r="HS118"/>
      <c r="HT118"/>
      <c r="HU118"/>
    </row>
    <row r="119" spans="1:229" ht="26.25" customHeight="1">
      <c r="A119" s="32" t="s">
        <v>16</v>
      </c>
      <c r="B119" s="34" t="s">
        <v>25</v>
      </c>
      <c r="C119" s="273" t="s">
        <v>47</v>
      </c>
      <c r="D119" s="274"/>
      <c r="E119" s="274"/>
      <c r="F119" s="274"/>
      <c r="G119" s="274"/>
      <c r="H119" s="274"/>
      <c r="I119" s="274"/>
      <c r="J119" s="274"/>
      <c r="K119" s="274"/>
      <c r="L119" s="274"/>
      <c r="M119" s="274"/>
      <c r="N119" s="274"/>
      <c r="O119" s="275"/>
      <c r="FY119"/>
      <c r="FZ119"/>
      <c r="GA119"/>
      <c r="GB119"/>
      <c r="GC119"/>
      <c r="GD119"/>
      <c r="GE119"/>
      <c r="GF119"/>
      <c r="GG119"/>
      <c r="GH119"/>
      <c r="GI119"/>
      <c r="GJ119"/>
      <c r="GK119"/>
      <c r="GL119"/>
      <c r="GM119"/>
      <c r="GN119"/>
      <c r="GO119"/>
      <c r="GP119"/>
      <c r="GQ119"/>
      <c r="GR119"/>
      <c r="GS119"/>
      <c r="GT119"/>
      <c r="GU119"/>
      <c r="GV119"/>
      <c r="GW119"/>
      <c r="GX119"/>
      <c r="GY119"/>
      <c r="GZ119"/>
      <c r="HA119"/>
      <c r="HB119"/>
      <c r="HC119"/>
      <c r="HD119"/>
      <c r="HE119"/>
      <c r="HF119"/>
      <c r="HG119"/>
      <c r="HH119"/>
      <c r="HI119"/>
      <c r="HJ119"/>
      <c r="HK119"/>
      <c r="HL119"/>
      <c r="HM119"/>
      <c r="HN119"/>
      <c r="HO119"/>
      <c r="HP119"/>
      <c r="HQ119"/>
      <c r="HR119"/>
      <c r="HS119"/>
      <c r="HT119"/>
      <c r="HU119"/>
    </row>
    <row r="120" spans="1:229" ht="65.25" customHeight="1">
      <c r="A120" s="188" t="s">
        <v>16</v>
      </c>
      <c r="B120" s="191" t="s">
        <v>25</v>
      </c>
      <c r="C120" s="291" t="s">
        <v>11</v>
      </c>
      <c r="D120" s="285" t="s">
        <v>48</v>
      </c>
      <c r="E120" s="287" t="s">
        <v>110</v>
      </c>
      <c r="F120" s="49" t="s">
        <v>13</v>
      </c>
      <c r="G120" s="68">
        <v>0.4</v>
      </c>
      <c r="H120" s="102">
        <v>1</v>
      </c>
      <c r="I120" s="89">
        <v>0.3</v>
      </c>
      <c r="J120" s="102">
        <v>1</v>
      </c>
      <c r="K120" s="102">
        <v>1</v>
      </c>
      <c r="L120" s="50" t="s">
        <v>77</v>
      </c>
      <c r="M120" s="51">
        <v>1</v>
      </c>
      <c r="N120" s="51">
        <v>2</v>
      </c>
      <c r="O120" s="51">
        <v>2</v>
      </c>
      <c r="FY120"/>
      <c r="FZ120"/>
      <c r="GA120"/>
      <c r="GB120"/>
      <c r="GC120"/>
      <c r="GD120"/>
      <c r="GE120"/>
      <c r="GF120"/>
      <c r="GG120"/>
      <c r="GH120"/>
      <c r="GI120"/>
      <c r="GJ120"/>
      <c r="GK120"/>
      <c r="GL120"/>
      <c r="GM120"/>
      <c r="GN120"/>
      <c r="GO120"/>
      <c r="GP120"/>
      <c r="GQ120"/>
      <c r="GR120"/>
      <c r="GS120"/>
      <c r="GT120"/>
      <c r="GU120"/>
      <c r="GV120"/>
      <c r="GW120"/>
      <c r="GX120"/>
      <c r="GY120"/>
      <c r="GZ120"/>
      <c r="HA120"/>
      <c r="HB120"/>
      <c r="HC120"/>
      <c r="HD120"/>
      <c r="HE120"/>
      <c r="HF120"/>
      <c r="HG120"/>
      <c r="HH120"/>
      <c r="HI120"/>
      <c r="HJ120"/>
      <c r="HK120"/>
      <c r="HL120"/>
      <c r="HM120"/>
      <c r="HN120"/>
      <c r="HO120"/>
      <c r="HP120"/>
      <c r="HQ120"/>
      <c r="HR120"/>
      <c r="HS120"/>
      <c r="HT120"/>
      <c r="HU120"/>
    </row>
    <row r="121" spans="1:229" ht="31.5" customHeight="1">
      <c r="A121" s="190"/>
      <c r="B121" s="193"/>
      <c r="C121" s="292"/>
      <c r="D121" s="286"/>
      <c r="E121" s="288"/>
      <c r="F121" s="57" t="s">
        <v>7</v>
      </c>
      <c r="G121" s="56">
        <f t="shared" ref="G121:K122" si="4">SUM(G120)</f>
        <v>0.4</v>
      </c>
      <c r="H121" s="56">
        <f t="shared" si="4"/>
        <v>1</v>
      </c>
      <c r="I121" s="56">
        <f t="shared" si="4"/>
        <v>0.3</v>
      </c>
      <c r="J121" s="56">
        <f t="shared" si="4"/>
        <v>1</v>
      </c>
      <c r="K121" s="56">
        <f t="shared" si="4"/>
        <v>1</v>
      </c>
      <c r="L121" s="278"/>
      <c r="M121" s="279"/>
      <c r="N121" s="279"/>
      <c r="O121" s="280"/>
      <c r="FY121"/>
      <c r="FZ121"/>
      <c r="GA121"/>
      <c r="GB121"/>
      <c r="GC121"/>
      <c r="GD121"/>
      <c r="GE121"/>
      <c r="GF121"/>
      <c r="GG121"/>
      <c r="GH121"/>
      <c r="GI121"/>
      <c r="GJ121"/>
      <c r="GK121"/>
      <c r="GL121"/>
      <c r="GM121"/>
      <c r="GN121"/>
      <c r="GO121"/>
      <c r="GP121"/>
      <c r="GQ121"/>
      <c r="GR121"/>
      <c r="GS121"/>
      <c r="GT121"/>
      <c r="GU121"/>
      <c r="GV121"/>
      <c r="GW121"/>
      <c r="GX121"/>
      <c r="GY121"/>
      <c r="GZ121"/>
      <c r="HA121"/>
      <c r="HB121"/>
      <c r="HC121"/>
      <c r="HD121"/>
      <c r="HE121"/>
      <c r="HF121"/>
      <c r="HG121"/>
      <c r="HH121"/>
      <c r="HI121"/>
      <c r="HJ121"/>
      <c r="HK121"/>
      <c r="HL121"/>
      <c r="HM121"/>
      <c r="HN121"/>
      <c r="HO121"/>
      <c r="HP121"/>
      <c r="HQ121"/>
      <c r="HR121"/>
      <c r="HS121"/>
      <c r="HT121"/>
      <c r="HU121"/>
    </row>
    <row r="122" spans="1:229" ht="26.25" customHeight="1">
      <c r="A122" s="32" t="s">
        <v>16</v>
      </c>
      <c r="B122" s="43" t="s">
        <v>25</v>
      </c>
      <c r="C122" s="293" t="s">
        <v>15</v>
      </c>
      <c r="D122" s="294"/>
      <c r="E122" s="294"/>
      <c r="F122" s="295"/>
      <c r="G122" s="44">
        <f t="shared" si="4"/>
        <v>0.4</v>
      </c>
      <c r="H122" s="44">
        <f t="shared" si="4"/>
        <v>1</v>
      </c>
      <c r="I122" s="44">
        <f t="shared" si="4"/>
        <v>0.3</v>
      </c>
      <c r="J122" s="44">
        <f t="shared" si="4"/>
        <v>1</v>
      </c>
      <c r="K122" s="44">
        <f t="shared" si="4"/>
        <v>1</v>
      </c>
      <c r="L122" s="273"/>
      <c r="M122" s="274"/>
      <c r="N122" s="274"/>
      <c r="O122" s="275"/>
      <c r="FY122"/>
      <c r="FZ122"/>
      <c r="GA122"/>
      <c r="GB122"/>
      <c r="GC122"/>
      <c r="GD122"/>
      <c r="GE122"/>
      <c r="GF122"/>
      <c r="GG122"/>
      <c r="GH122"/>
      <c r="GI122"/>
      <c r="GJ122"/>
      <c r="GK122"/>
      <c r="GL122"/>
      <c r="GM122"/>
      <c r="GN122"/>
      <c r="GO122"/>
      <c r="GP122"/>
      <c r="GQ122"/>
      <c r="GR122"/>
      <c r="GS122"/>
      <c r="GT122"/>
      <c r="GU122"/>
      <c r="GV122"/>
      <c r="GW122"/>
      <c r="GX122"/>
      <c r="GY122"/>
      <c r="GZ122"/>
      <c r="HA122"/>
      <c r="HB122"/>
      <c r="HC122"/>
      <c r="HD122"/>
      <c r="HE122"/>
      <c r="HF122"/>
      <c r="HG122"/>
      <c r="HH122"/>
      <c r="HI122"/>
      <c r="HJ122"/>
      <c r="HK122"/>
      <c r="HL122"/>
      <c r="HM122"/>
      <c r="HN122"/>
      <c r="HO122"/>
      <c r="HP122"/>
      <c r="HQ122"/>
      <c r="HR122"/>
      <c r="HS122"/>
      <c r="HT122"/>
      <c r="HU122"/>
    </row>
    <row r="123" spans="1:229" ht="21" customHeight="1">
      <c r="A123" s="32" t="s">
        <v>16</v>
      </c>
      <c r="B123" s="290" t="s">
        <v>41</v>
      </c>
      <c r="C123" s="290"/>
      <c r="D123" s="290"/>
      <c r="E123" s="290"/>
      <c r="F123" s="290"/>
      <c r="G123" s="33">
        <f>SUM(G110+G114+G118+G122)</f>
        <v>20.299999999999997</v>
      </c>
      <c r="H123" s="33">
        <f>SUM(H110+H114+H118+H122)</f>
        <v>35</v>
      </c>
      <c r="I123" s="33">
        <f>SUM(I110+I114+I118+I122)</f>
        <v>25.3</v>
      </c>
      <c r="J123" s="33">
        <f>SUM(J110+J114+J118+J122)</f>
        <v>30</v>
      </c>
      <c r="K123" s="33">
        <f>SUM(K110+K114+K118+K122)</f>
        <v>32</v>
      </c>
      <c r="L123" s="272"/>
      <c r="M123" s="272"/>
      <c r="N123" s="272"/>
      <c r="O123" s="272"/>
      <c r="FY123"/>
      <c r="FZ123"/>
      <c r="GA123"/>
      <c r="GB123"/>
      <c r="GC123"/>
      <c r="GD123"/>
      <c r="GE123"/>
      <c r="GF123"/>
      <c r="GG123"/>
      <c r="GH123"/>
      <c r="GI123"/>
      <c r="GJ123"/>
      <c r="GK123"/>
      <c r="GL123"/>
      <c r="GM123"/>
      <c r="GN123"/>
      <c r="GO123"/>
      <c r="GP123"/>
      <c r="GQ123"/>
      <c r="GR123"/>
      <c r="GS123"/>
      <c r="GT123"/>
      <c r="GU123"/>
      <c r="GV123"/>
      <c r="GW123"/>
      <c r="GX123"/>
      <c r="GY123"/>
      <c r="GZ123"/>
      <c r="HA123"/>
      <c r="HB123"/>
      <c r="HC123"/>
      <c r="HD123"/>
      <c r="HE123"/>
      <c r="HF123"/>
      <c r="HG123"/>
      <c r="HH123"/>
      <c r="HI123"/>
      <c r="HJ123"/>
      <c r="HK123"/>
      <c r="HL123"/>
      <c r="HM123"/>
      <c r="HN123"/>
      <c r="HO123"/>
      <c r="HP123"/>
      <c r="HQ123"/>
      <c r="HR123"/>
      <c r="HS123"/>
      <c r="HT123"/>
      <c r="HU123"/>
    </row>
    <row r="124" spans="1:229" ht="26.25" customHeight="1">
      <c r="A124" s="52" t="s">
        <v>21</v>
      </c>
      <c r="B124" s="276" t="s">
        <v>49</v>
      </c>
      <c r="C124" s="276"/>
      <c r="D124" s="276"/>
      <c r="E124" s="276"/>
      <c r="F124" s="276"/>
      <c r="G124" s="53">
        <f>G123+G105</f>
        <v>3396.7</v>
      </c>
      <c r="H124" s="53">
        <f>H123+H105</f>
        <v>7932.7999999999993</v>
      </c>
      <c r="I124" s="53">
        <f>I123+I105</f>
        <v>5549.2000000000007</v>
      </c>
      <c r="J124" s="53">
        <f>J123+J105</f>
        <v>8193.5</v>
      </c>
      <c r="K124" s="53">
        <f>K123+K105</f>
        <v>6223.6</v>
      </c>
      <c r="L124" s="277"/>
      <c r="M124" s="277"/>
      <c r="N124" s="277"/>
      <c r="O124" s="277"/>
      <c r="FY124"/>
      <c r="FZ124"/>
      <c r="GA124"/>
      <c r="GB124"/>
      <c r="GC124"/>
      <c r="GD124"/>
      <c r="GE124"/>
      <c r="GF124"/>
      <c r="GG124"/>
      <c r="GH124"/>
      <c r="GI124"/>
      <c r="GJ124"/>
      <c r="GK124"/>
      <c r="GL124"/>
      <c r="GM124"/>
      <c r="GN124"/>
      <c r="GO124"/>
      <c r="GP124"/>
      <c r="GQ124"/>
      <c r="GR124"/>
      <c r="GS124"/>
      <c r="GT124"/>
      <c r="GU124"/>
      <c r="GV124"/>
      <c r="GW124"/>
      <c r="GX124"/>
      <c r="GY124"/>
      <c r="GZ124"/>
      <c r="HA124"/>
      <c r="HB124"/>
      <c r="HC124"/>
      <c r="HD124"/>
      <c r="HE124"/>
      <c r="HF124"/>
      <c r="HG124"/>
      <c r="HH124"/>
      <c r="HI124"/>
      <c r="HJ124"/>
      <c r="HK124"/>
      <c r="HL124"/>
      <c r="HM124"/>
      <c r="HN124"/>
      <c r="HO124"/>
      <c r="HP124"/>
      <c r="HQ124"/>
      <c r="HR124"/>
      <c r="HS124"/>
      <c r="HT124"/>
      <c r="HU124"/>
    </row>
    <row r="125" spans="1:229" ht="21" hidden="1" customHeight="1">
      <c r="A125" s="16"/>
      <c r="B125" s="16"/>
      <c r="C125" s="16"/>
      <c r="D125" s="16"/>
      <c r="E125" s="16"/>
      <c r="F125" s="31" t="s">
        <v>13</v>
      </c>
      <c r="G125" s="104">
        <f>SUM(G18+G22+G24+G30+G33+G35+G38+G40+G46+G48+G50+G52+G58+G63+G64+G70+G72+G74+G76+G80+G82+G84+G87+G90+G94+G96+G108+G112+G116+G120)</f>
        <v>2781.5000000000005</v>
      </c>
      <c r="H125" s="104">
        <f t="shared" ref="H125:K125" si="5">SUM(H18+H22+H24+H30+H33+H35+H38+H40+H46+H48+H50+H52+H58+H63+H64+H70+H72+H74+H76+H80+H82+H84+H87+H90+H94+H96+H108+H112+H116+H120)</f>
        <v>3488.7000000000003</v>
      </c>
      <c r="I125" s="104">
        <f>SUM(I18+I22+I24+I30+I33+I35+I38+I40+I46+I48+I50+I52+I58+I63+I64+I70+I72+I74+I76+I80+I82+I84+I87+I90+I94+I96+I108+I112+I116+I120)</f>
        <v>3357.6</v>
      </c>
      <c r="J125" s="104">
        <f t="shared" si="5"/>
        <v>4463.7</v>
      </c>
      <c r="K125" s="104">
        <f t="shared" si="5"/>
        <v>4110.7999999999993</v>
      </c>
      <c r="L125" s="16"/>
      <c r="M125" s="16"/>
      <c r="N125" s="16"/>
      <c r="O125" s="16"/>
      <c r="FY125"/>
      <c r="FZ125"/>
      <c r="GA125"/>
      <c r="GB125"/>
      <c r="GC125"/>
      <c r="GD125"/>
      <c r="GE125"/>
      <c r="GF125"/>
      <c r="GG125"/>
      <c r="GH125"/>
      <c r="GI125"/>
      <c r="GJ125"/>
      <c r="GK125"/>
      <c r="GL125"/>
      <c r="GM125"/>
      <c r="GN125"/>
      <c r="GO125"/>
      <c r="GP125"/>
      <c r="GQ125"/>
      <c r="GR125"/>
      <c r="GS125"/>
      <c r="GT125"/>
      <c r="GU125"/>
      <c r="GV125"/>
      <c r="GW125"/>
      <c r="GX125"/>
      <c r="GY125"/>
      <c r="GZ125"/>
      <c r="HA125"/>
      <c r="HB125"/>
      <c r="HC125"/>
      <c r="HD125"/>
      <c r="HE125"/>
      <c r="HF125"/>
      <c r="HG125"/>
      <c r="HH125"/>
      <c r="HI125"/>
      <c r="HJ125"/>
      <c r="HK125"/>
      <c r="HL125"/>
      <c r="HM125"/>
      <c r="HN125"/>
      <c r="HO125"/>
      <c r="HP125"/>
      <c r="HQ125"/>
      <c r="HR125"/>
      <c r="HS125"/>
      <c r="HT125"/>
      <c r="HU125"/>
    </row>
    <row r="126" spans="1:229" ht="23.25" hidden="1" customHeight="1">
      <c r="A126" s="16"/>
      <c r="B126" s="16"/>
      <c r="C126" s="16"/>
      <c r="D126" s="16"/>
      <c r="E126" s="16"/>
      <c r="F126" s="91" t="s">
        <v>156</v>
      </c>
      <c r="G126" s="105">
        <f>SUM(G19+G36+G65+G97)</f>
        <v>510.3</v>
      </c>
      <c r="H126" s="105">
        <f t="shared" ref="H126:K126" si="6">SUM(H19+H36+H65+H97)</f>
        <v>751.9</v>
      </c>
      <c r="I126" s="105">
        <f t="shared" si="6"/>
        <v>855</v>
      </c>
      <c r="J126" s="105">
        <f t="shared" si="6"/>
        <v>0</v>
      </c>
      <c r="K126" s="105">
        <f t="shared" si="6"/>
        <v>0</v>
      </c>
      <c r="L126" s="16"/>
      <c r="M126" s="16"/>
      <c r="N126" s="16"/>
      <c r="O126" s="16"/>
      <c r="FY126"/>
      <c r="FZ126"/>
      <c r="GA126"/>
      <c r="GB126"/>
      <c r="GC126"/>
      <c r="GD126"/>
      <c r="GE126"/>
      <c r="GF126"/>
      <c r="GG126"/>
      <c r="GH126"/>
      <c r="GI126"/>
      <c r="GJ126"/>
      <c r="GK126"/>
      <c r="GL126"/>
      <c r="GM126"/>
      <c r="GN126"/>
      <c r="GO126"/>
      <c r="GP126"/>
      <c r="GQ126"/>
      <c r="GR126"/>
      <c r="GS126"/>
      <c r="GT126"/>
      <c r="GU126"/>
      <c r="GV126"/>
      <c r="GW126"/>
      <c r="GX126"/>
      <c r="GY126"/>
      <c r="GZ126"/>
      <c r="HA126"/>
      <c r="HB126"/>
      <c r="HC126"/>
      <c r="HD126"/>
      <c r="HE126"/>
      <c r="HF126"/>
      <c r="HG126"/>
      <c r="HH126"/>
      <c r="HI126"/>
      <c r="HJ126"/>
      <c r="HK126"/>
      <c r="HL126"/>
      <c r="HM126"/>
      <c r="HN126"/>
      <c r="HO126"/>
      <c r="HP126"/>
      <c r="HQ126"/>
      <c r="HR126"/>
      <c r="HS126"/>
      <c r="HT126"/>
      <c r="HU126"/>
    </row>
    <row r="127" spans="1:229" ht="25.5" hidden="1" customHeight="1">
      <c r="A127" s="16"/>
      <c r="B127" s="16"/>
      <c r="C127" s="16"/>
      <c r="D127" s="16"/>
      <c r="E127" s="16"/>
      <c r="F127" s="8" t="s">
        <v>70</v>
      </c>
      <c r="G127" s="105">
        <f>SUM(G20,G67)</f>
        <v>97.5</v>
      </c>
      <c r="H127" s="105">
        <f t="shared" ref="H127:K127" si="7">SUM(H20,H67)</f>
        <v>5.8</v>
      </c>
      <c r="I127" s="105">
        <f t="shared" si="7"/>
        <v>5.8</v>
      </c>
      <c r="J127" s="105">
        <f t="shared" si="7"/>
        <v>100</v>
      </c>
      <c r="K127" s="105">
        <f t="shared" si="7"/>
        <v>100</v>
      </c>
      <c r="L127" s="16"/>
      <c r="M127" s="16"/>
      <c r="N127" s="16"/>
      <c r="O127" s="16"/>
      <c r="GW127"/>
      <c r="GX127"/>
      <c r="GY127"/>
      <c r="GZ127"/>
      <c r="HA127"/>
      <c r="HB127"/>
      <c r="HC127"/>
      <c r="HD127"/>
      <c r="HE127"/>
      <c r="HF127"/>
      <c r="HG127"/>
      <c r="HH127"/>
      <c r="HI127"/>
      <c r="HJ127"/>
      <c r="HK127"/>
      <c r="HL127"/>
      <c r="HM127"/>
      <c r="HN127"/>
      <c r="HO127"/>
      <c r="HP127"/>
      <c r="HQ127"/>
      <c r="HR127"/>
      <c r="HS127"/>
      <c r="HT127"/>
      <c r="HU127"/>
    </row>
    <row r="128" spans="1:229" ht="28.5" hidden="1" customHeight="1">
      <c r="A128" s="16"/>
      <c r="B128" s="16"/>
      <c r="C128" s="16"/>
      <c r="D128" s="16"/>
      <c r="E128" s="16"/>
      <c r="F128" s="8" t="s">
        <v>172</v>
      </c>
      <c r="G128" s="105">
        <f>G68</f>
        <v>2.5</v>
      </c>
      <c r="H128" s="105">
        <f t="shared" ref="H128:K128" si="8">H68</f>
        <v>2.5</v>
      </c>
      <c r="I128" s="105">
        <f t="shared" si="8"/>
        <v>2.5</v>
      </c>
      <c r="J128" s="105">
        <f t="shared" si="8"/>
        <v>0.5</v>
      </c>
      <c r="K128" s="105">
        <f t="shared" si="8"/>
        <v>0.5</v>
      </c>
      <c r="L128" s="16"/>
      <c r="M128" s="16"/>
      <c r="N128" s="16"/>
      <c r="O128" s="16"/>
      <c r="GW128"/>
      <c r="GX128"/>
      <c r="GY128"/>
      <c r="GZ128"/>
      <c r="HA128"/>
      <c r="HB128"/>
      <c r="HC128"/>
      <c r="HD128"/>
      <c r="HE128"/>
      <c r="HF128"/>
      <c r="HG128"/>
      <c r="HH128"/>
      <c r="HI128"/>
      <c r="HJ128"/>
      <c r="HK128"/>
      <c r="HL128"/>
      <c r="HM128"/>
      <c r="HN128"/>
      <c r="HO128"/>
      <c r="HP128"/>
      <c r="HQ128"/>
      <c r="HR128"/>
      <c r="HS128"/>
      <c r="HT128"/>
      <c r="HU128"/>
    </row>
    <row r="129" spans="1:229" ht="26.25" hidden="1" customHeight="1">
      <c r="A129" s="16"/>
      <c r="B129" s="16"/>
      <c r="C129" s="16"/>
      <c r="D129" s="16"/>
      <c r="E129" s="16"/>
      <c r="F129" s="8" t="s">
        <v>173</v>
      </c>
      <c r="G129" s="105">
        <f>G66</f>
        <v>4.9000000000000004</v>
      </c>
      <c r="H129" s="105">
        <f t="shared" ref="H129:K129" si="9">H66</f>
        <v>3.1</v>
      </c>
      <c r="I129" s="105">
        <f t="shared" si="9"/>
        <v>3.1</v>
      </c>
      <c r="J129" s="105">
        <f t="shared" si="9"/>
        <v>0</v>
      </c>
      <c r="K129" s="105">
        <f t="shared" si="9"/>
        <v>0</v>
      </c>
      <c r="L129" s="16"/>
      <c r="M129" s="16"/>
      <c r="N129" s="16"/>
      <c r="O129" s="16"/>
      <c r="GW129"/>
      <c r="GX129"/>
      <c r="GY129"/>
      <c r="GZ129"/>
      <c r="HA129"/>
      <c r="HB129"/>
      <c r="HC129"/>
      <c r="HD129"/>
      <c r="HE129"/>
      <c r="HF129"/>
      <c r="HG129"/>
      <c r="HH129"/>
      <c r="HI129"/>
      <c r="HJ129"/>
      <c r="HK129"/>
      <c r="HL129"/>
      <c r="HM129"/>
      <c r="HN129"/>
      <c r="HO129"/>
      <c r="HP129"/>
      <c r="HQ129"/>
      <c r="HR129"/>
      <c r="HS129"/>
      <c r="HT129"/>
      <c r="HU129"/>
    </row>
    <row r="130" spans="1:229" ht="24.75" hidden="1" customHeight="1">
      <c r="A130" s="4"/>
      <c r="B130" s="4"/>
      <c r="C130" s="4"/>
      <c r="D130" s="4"/>
      <c r="E130" s="4"/>
      <c r="F130" s="8" t="s">
        <v>27</v>
      </c>
      <c r="G130" s="105">
        <f>SUM(G26+G53+G59+G75+G98)</f>
        <v>0</v>
      </c>
      <c r="H130" s="105">
        <f>SUM(H26+H53+H59+H75+H98)</f>
        <v>3628.3</v>
      </c>
      <c r="I130" s="105">
        <f>SUM(I26+I53+I59+I75+I98)</f>
        <v>1325.2</v>
      </c>
      <c r="J130" s="105">
        <f>SUM(J26+J53+J59+J75+J98)</f>
        <v>3629.3</v>
      </c>
      <c r="K130" s="105">
        <f>SUM(K26+K53+K59+K75+K98)</f>
        <v>2012.3</v>
      </c>
      <c r="L130" s="4"/>
      <c r="M130" s="4"/>
      <c r="N130" s="4"/>
      <c r="O130" s="4"/>
      <c r="GW130"/>
      <c r="GX130"/>
      <c r="GY130"/>
      <c r="GZ130"/>
      <c r="HA130"/>
      <c r="HB130"/>
      <c r="HC130"/>
      <c r="HD130"/>
      <c r="HE130"/>
      <c r="HF130"/>
      <c r="HG130"/>
      <c r="HH130"/>
      <c r="HI130"/>
      <c r="HJ130"/>
      <c r="HK130"/>
      <c r="HL130"/>
      <c r="HM130"/>
      <c r="HN130"/>
      <c r="HO130"/>
      <c r="HP130"/>
      <c r="HQ130"/>
      <c r="HR130"/>
      <c r="HS130"/>
      <c r="HT130"/>
      <c r="HU130"/>
    </row>
    <row r="131" spans="1:229" ht="28.5" hidden="1" customHeight="1">
      <c r="A131" s="4"/>
      <c r="B131" s="4"/>
      <c r="C131" s="4"/>
      <c r="D131" s="4"/>
      <c r="E131" s="4"/>
      <c r="F131" s="8" t="s">
        <v>119</v>
      </c>
      <c r="G131" s="105">
        <f>SUM(G54)</f>
        <v>0</v>
      </c>
      <c r="H131" s="105">
        <f>SUM(H54)</f>
        <v>52.5</v>
      </c>
      <c r="I131" s="105">
        <f>SUM(I54)</f>
        <v>0</v>
      </c>
      <c r="J131" s="105">
        <f>SUM(J54)</f>
        <v>0</v>
      </c>
      <c r="K131" s="105">
        <f>SUM(K54)</f>
        <v>0</v>
      </c>
      <c r="L131" s="4"/>
      <c r="M131" s="4"/>
      <c r="N131" s="4"/>
      <c r="O131" s="4"/>
      <c r="GW131"/>
      <c r="GX131"/>
      <c r="GY131"/>
      <c r="GZ131"/>
      <c r="HA131"/>
      <c r="HB131"/>
      <c r="HC131"/>
      <c r="HD131"/>
      <c r="HE131"/>
      <c r="HF131"/>
      <c r="HG131"/>
      <c r="HH131"/>
      <c r="HI131"/>
      <c r="HJ131"/>
      <c r="HK131"/>
      <c r="HL131"/>
      <c r="HM131"/>
      <c r="HN131"/>
      <c r="HO131"/>
      <c r="HP131"/>
      <c r="HQ131"/>
      <c r="HR131"/>
      <c r="HS131"/>
      <c r="HT131"/>
      <c r="HU131"/>
    </row>
    <row r="132" spans="1:229" ht="24" hidden="1" customHeight="1">
      <c r="A132" s="4"/>
      <c r="B132" s="4"/>
      <c r="C132" s="4"/>
      <c r="D132" s="4"/>
      <c r="E132" s="4"/>
      <c r="F132" s="30" t="s">
        <v>50</v>
      </c>
      <c r="G132" s="29">
        <f>SUM(G125:G131)</f>
        <v>3396.7000000000007</v>
      </c>
      <c r="H132" s="29">
        <f t="shared" ref="H132:K132" si="10">SUM(H125:H131)</f>
        <v>7932.8000000000011</v>
      </c>
      <c r="I132" s="29">
        <f t="shared" si="10"/>
        <v>5549.2000000000007</v>
      </c>
      <c r="J132" s="29">
        <f t="shared" si="10"/>
        <v>8193.5</v>
      </c>
      <c r="K132" s="29">
        <f t="shared" si="10"/>
        <v>6223.5999999999995</v>
      </c>
      <c r="L132" s="4"/>
      <c r="M132" s="4"/>
      <c r="N132" s="4"/>
      <c r="O132" s="4"/>
      <c r="GW132"/>
      <c r="GX132"/>
      <c r="GY132"/>
      <c r="GZ132"/>
      <c r="HA132"/>
      <c r="HB132"/>
      <c r="HC132"/>
      <c r="HD132"/>
      <c r="HE132"/>
      <c r="HF132"/>
      <c r="HG132"/>
      <c r="HH132"/>
      <c r="HI132"/>
      <c r="HJ132"/>
      <c r="HK132"/>
      <c r="HL132"/>
      <c r="HM132"/>
      <c r="HN132"/>
      <c r="HO132"/>
      <c r="HP132"/>
      <c r="HQ132"/>
      <c r="HR132"/>
      <c r="HS132"/>
      <c r="HT132"/>
      <c r="HU132"/>
    </row>
    <row r="133" spans="1:229" ht="23.25" customHeight="1">
      <c r="A133" s="4"/>
      <c r="B133" s="4"/>
      <c r="C133" s="4"/>
      <c r="D133" s="4"/>
      <c r="E133" s="4"/>
      <c r="F133" s="106"/>
      <c r="G133" s="107"/>
      <c r="H133" s="107"/>
      <c r="I133" s="107"/>
      <c r="J133" s="107"/>
      <c r="K133" s="107"/>
      <c r="L133" s="108"/>
      <c r="M133" s="4"/>
      <c r="N133" s="4"/>
      <c r="O133" s="4"/>
      <c r="P133"/>
      <c r="Q133"/>
      <c r="R133"/>
      <c r="S133"/>
      <c r="T133"/>
      <c r="U133"/>
      <c r="V133"/>
      <c r="W133"/>
      <c r="X133"/>
      <c r="Y133"/>
      <c r="Z133"/>
      <c r="AA133"/>
      <c r="AB133"/>
      <c r="AC133"/>
      <c r="AD133"/>
      <c r="AE133"/>
      <c r="AF133"/>
      <c r="AG133"/>
      <c r="AH133"/>
      <c r="AI133"/>
      <c r="AJ133"/>
      <c r="AK133"/>
      <c r="AL133"/>
      <c r="AM133"/>
      <c r="AN133"/>
      <c r="AO133"/>
      <c r="AP133"/>
      <c r="AQ133"/>
      <c r="AR133"/>
      <c r="AS133"/>
      <c r="AT133"/>
      <c r="AU133"/>
      <c r="AV133"/>
      <c r="AW133"/>
      <c r="AX133"/>
      <c r="AY133"/>
      <c r="AZ133"/>
      <c r="BA133"/>
      <c r="BB133"/>
      <c r="BC133"/>
      <c r="BD133"/>
      <c r="BE133"/>
      <c r="BF133"/>
      <c r="BG133"/>
      <c r="BH133"/>
      <c r="BI133"/>
      <c r="BJ133"/>
      <c r="BK133"/>
      <c r="BL133"/>
      <c r="BM133"/>
      <c r="BN133"/>
      <c r="BO133"/>
      <c r="BP133"/>
      <c r="BQ133"/>
      <c r="BR133"/>
      <c r="BS133"/>
      <c r="BT133"/>
      <c r="BU133"/>
      <c r="BV133"/>
      <c r="BW133"/>
      <c r="BX133"/>
      <c r="BY133"/>
      <c r="BZ133"/>
      <c r="CA133"/>
      <c r="CB133"/>
      <c r="CC133"/>
      <c r="CD133"/>
      <c r="CE133"/>
      <c r="CF133"/>
      <c r="CG133"/>
      <c r="CH133"/>
      <c r="CI133"/>
      <c r="CJ133"/>
      <c r="CK133"/>
      <c r="CL133"/>
      <c r="CM133"/>
      <c r="CN133"/>
      <c r="CO133"/>
      <c r="CP133"/>
      <c r="CQ133"/>
      <c r="CR133"/>
      <c r="CS133"/>
      <c r="CT133"/>
      <c r="CU133"/>
      <c r="CV133"/>
      <c r="CW133"/>
      <c r="CX133"/>
      <c r="CY133"/>
      <c r="CZ133"/>
      <c r="DA133"/>
      <c r="DB133"/>
      <c r="DC133"/>
      <c r="DD133"/>
      <c r="DE133"/>
      <c r="DF133"/>
      <c r="DG133"/>
      <c r="DH133"/>
      <c r="DI133"/>
      <c r="DJ133"/>
      <c r="DK133"/>
      <c r="DL133"/>
      <c r="DM133"/>
      <c r="DN133"/>
      <c r="DO133"/>
      <c r="DP133"/>
      <c r="DQ133"/>
      <c r="DR133"/>
      <c r="DS133"/>
      <c r="DT133"/>
      <c r="DU133"/>
      <c r="DV133"/>
      <c r="DW133"/>
      <c r="DX133"/>
      <c r="DY133"/>
      <c r="DZ133"/>
      <c r="EA133"/>
      <c r="EB133"/>
      <c r="EC133"/>
      <c r="ED133"/>
      <c r="EE133"/>
      <c r="EF133"/>
      <c r="EG133"/>
      <c r="EH133"/>
      <c r="EI133"/>
      <c r="EJ133"/>
      <c r="EK133"/>
      <c r="EL133"/>
      <c r="EM133"/>
      <c r="EN133"/>
      <c r="EO133"/>
      <c r="EP133"/>
      <c r="EQ133"/>
      <c r="ER133"/>
      <c r="ES133"/>
      <c r="ET133"/>
      <c r="EU133"/>
      <c r="EV133"/>
      <c r="EW133"/>
      <c r="EX133"/>
      <c r="EY133"/>
      <c r="EZ133"/>
      <c r="FA133"/>
      <c r="FB133"/>
      <c r="FC133"/>
      <c r="FD133"/>
      <c r="FE133"/>
      <c r="FF133"/>
      <c r="FG133"/>
      <c r="FH133"/>
      <c r="FI133"/>
      <c r="FJ133"/>
      <c r="FK133"/>
      <c r="FL133"/>
      <c r="FM133"/>
      <c r="FN133"/>
      <c r="FO133"/>
      <c r="FP133"/>
      <c r="FQ133"/>
      <c r="FR133"/>
      <c r="FS133"/>
      <c r="FT133"/>
      <c r="FU133"/>
      <c r="FV133"/>
      <c r="FW133"/>
      <c r="FX133"/>
      <c r="FY133"/>
      <c r="FZ133"/>
      <c r="GA133"/>
      <c r="GB133"/>
      <c r="GC133"/>
      <c r="GD133"/>
      <c r="GE133"/>
      <c r="GF133"/>
      <c r="GG133"/>
      <c r="GH133"/>
      <c r="GI133"/>
      <c r="GJ133"/>
      <c r="GK133"/>
      <c r="GL133"/>
      <c r="GM133"/>
      <c r="GN133"/>
      <c r="GO133"/>
      <c r="GP133"/>
      <c r="GQ133"/>
      <c r="GR133"/>
      <c r="GS133"/>
      <c r="GT133"/>
      <c r="GU133"/>
      <c r="GV133"/>
      <c r="GW133"/>
      <c r="GX133"/>
      <c r="GY133"/>
      <c r="GZ133"/>
      <c r="HA133"/>
      <c r="HB133"/>
      <c r="HC133"/>
      <c r="HD133"/>
      <c r="HE133"/>
      <c r="HF133"/>
      <c r="HG133"/>
      <c r="HH133"/>
      <c r="HI133"/>
      <c r="HJ133"/>
      <c r="HK133"/>
      <c r="HL133"/>
      <c r="HM133"/>
      <c r="HN133"/>
      <c r="HO133"/>
      <c r="HP133"/>
      <c r="HQ133"/>
      <c r="HR133"/>
      <c r="HS133"/>
      <c r="HT133"/>
      <c r="HU133"/>
    </row>
    <row r="134" spans="1:229" ht="18" customHeight="1">
      <c r="A134" s="109"/>
      <c r="B134" s="109"/>
      <c r="C134" s="109"/>
      <c r="D134" s="283" t="s">
        <v>169</v>
      </c>
      <c r="E134" s="284"/>
      <c r="F134" s="284"/>
      <c r="G134" s="284"/>
      <c r="H134" s="284"/>
      <c r="I134" s="284"/>
      <c r="J134" s="284"/>
      <c r="K134" s="284"/>
      <c r="L134" s="109"/>
      <c r="M134" s="109"/>
      <c r="N134" s="109"/>
      <c r="O134" s="109"/>
      <c r="P134"/>
      <c r="Q134"/>
      <c r="R134"/>
      <c r="S134"/>
      <c r="T134"/>
      <c r="U134"/>
      <c r="V134"/>
      <c r="W134"/>
      <c r="X134"/>
      <c r="Y134"/>
      <c r="Z134"/>
      <c r="AA134"/>
      <c r="AB134"/>
      <c r="AC134"/>
      <c r="AD134"/>
      <c r="AE134"/>
      <c r="AF134"/>
      <c r="AG134"/>
      <c r="AH134"/>
      <c r="AI134"/>
      <c r="AJ134"/>
      <c r="AK134"/>
      <c r="AL134"/>
      <c r="AM134"/>
      <c r="AN134"/>
      <c r="AO134"/>
      <c r="AP134"/>
      <c r="AQ134"/>
      <c r="AR134"/>
      <c r="AS134"/>
      <c r="AT134"/>
      <c r="AU134"/>
      <c r="AV134"/>
      <c r="AW134"/>
      <c r="AX134"/>
      <c r="AY134"/>
      <c r="AZ134"/>
      <c r="BA134"/>
      <c r="BB134"/>
      <c r="BC134"/>
      <c r="BD134"/>
      <c r="BE134"/>
      <c r="BF134"/>
      <c r="BG134"/>
      <c r="BH134"/>
      <c r="BI134"/>
      <c r="BJ134"/>
      <c r="BK134"/>
      <c r="BL134"/>
      <c r="BM134"/>
      <c r="BN134"/>
      <c r="BO134"/>
      <c r="BP134"/>
      <c r="BQ134"/>
      <c r="BR134"/>
      <c r="BS134"/>
      <c r="BT134"/>
      <c r="BU134"/>
      <c r="BV134"/>
      <c r="BW134"/>
      <c r="BX134"/>
      <c r="BY134"/>
      <c r="BZ134"/>
      <c r="CA134"/>
      <c r="CB134"/>
      <c r="CC134"/>
      <c r="CD134"/>
      <c r="CE134"/>
      <c r="CF134"/>
      <c r="CG134"/>
      <c r="CH134"/>
      <c r="CI134"/>
      <c r="CJ134"/>
      <c r="CK134"/>
      <c r="CL134"/>
      <c r="CM134"/>
      <c r="CN134"/>
      <c r="CO134"/>
      <c r="CP134"/>
      <c r="CQ134"/>
      <c r="CR134"/>
      <c r="CS134"/>
      <c r="CT134"/>
      <c r="CU134"/>
      <c r="CV134"/>
      <c r="CW134"/>
      <c r="CX134"/>
      <c r="CY134"/>
      <c r="CZ134"/>
      <c r="DA134"/>
      <c r="DB134"/>
      <c r="DC134"/>
      <c r="DD134"/>
      <c r="DE134"/>
      <c r="DF134"/>
      <c r="DG134"/>
      <c r="DH134"/>
      <c r="DI134"/>
      <c r="DJ134"/>
      <c r="DK134"/>
      <c r="DL134"/>
      <c r="DM134"/>
      <c r="DN134"/>
      <c r="DO134"/>
      <c r="DP134"/>
      <c r="DQ134"/>
      <c r="DR134"/>
      <c r="DS134"/>
      <c r="DT134"/>
      <c r="DU134"/>
      <c r="DV134"/>
      <c r="DW134"/>
      <c r="DX134"/>
      <c r="DY134"/>
      <c r="DZ134"/>
      <c r="EA134"/>
      <c r="EB134"/>
      <c r="EC134"/>
      <c r="ED134"/>
      <c r="EE134"/>
      <c r="EF134"/>
      <c r="EG134"/>
      <c r="EH134"/>
      <c r="EI134"/>
      <c r="EJ134"/>
      <c r="EK134"/>
      <c r="EL134"/>
      <c r="EM134"/>
      <c r="EN134"/>
      <c r="EO134"/>
      <c r="EP134"/>
      <c r="EQ134"/>
      <c r="ER134"/>
      <c r="ES134"/>
      <c r="ET134"/>
      <c r="EU134"/>
      <c r="EV134"/>
      <c r="EW134"/>
      <c r="EX134"/>
      <c r="EY134"/>
      <c r="EZ134"/>
      <c r="FA134"/>
      <c r="FB134"/>
      <c r="FC134"/>
      <c r="FD134"/>
      <c r="FE134"/>
      <c r="FF134"/>
      <c r="FG134"/>
      <c r="FH134"/>
      <c r="FI134"/>
      <c r="FJ134"/>
      <c r="FK134"/>
      <c r="FL134"/>
      <c r="FM134"/>
      <c r="FN134"/>
      <c r="FO134"/>
      <c r="FP134"/>
      <c r="FQ134"/>
      <c r="FR134"/>
      <c r="FS134"/>
      <c r="FT134"/>
      <c r="FU134"/>
      <c r="FV134"/>
      <c r="FW134"/>
      <c r="FX134"/>
      <c r="FY134"/>
      <c r="FZ134"/>
      <c r="GA134"/>
      <c r="GB134"/>
      <c r="GC134"/>
      <c r="GD134"/>
      <c r="GE134"/>
      <c r="GF134"/>
      <c r="GG134"/>
      <c r="GH134"/>
      <c r="GI134"/>
      <c r="GJ134"/>
      <c r="GK134"/>
      <c r="GL134"/>
      <c r="GM134"/>
      <c r="GN134"/>
      <c r="GO134"/>
      <c r="GP134"/>
      <c r="GQ134"/>
      <c r="GR134"/>
      <c r="GS134"/>
      <c r="GT134"/>
      <c r="GU134"/>
      <c r="GV134"/>
      <c r="GW134"/>
      <c r="GX134"/>
      <c r="GY134"/>
      <c r="GZ134"/>
      <c r="HA134"/>
      <c r="HB134"/>
      <c r="HC134"/>
      <c r="HD134"/>
      <c r="HE134"/>
      <c r="HF134"/>
      <c r="HG134"/>
      <c r="HH134"/>
      <c r="HI134"/>
      <c r="HJ134"/>
      <c r="HK134"/>
      <c r="HL134"/>
      <c r="HM134"/>
      <c r="HN134"/>
      <c r="HO134"/>
      <c r="HP134"/>
      <c r="HQ134"/>
      <c r="HR134"/>
      <c r="HS134"/>
      <c r="HT134"/>
      <c r="HU134"/>
    </row>
    <row r="135" spans="1:229" ht="20.25" customHeight="1">
      <c r="A135" s="109"/>
      <c r="B135" s="109"/>
      <c r="C135" s="109"/>
      <c r="D135" s="109"/>
      <c r="E135" s="109"/>
      <c r="F135" s="110"/>
      <c r="G135" s="110"/>
      <c r="H135" s="110"/>
      <c r="I135" s="119" t="s">
        <v>73</v>
      </c>
      <c r="J135" s="119"/>
      <c r="K135" s="122"/>
      <c r="L135" s="4"/>
      <c r="M135" s="4"/>
      <c r="N135" s="4"/>
      <c r="O135" s="4"/>
      <c r="P135"/>
      <c r="Q135"/>
      <c r="R135"/>
      <c r="S135"/>
      <c r="T135"/>
      <c r="U135"/>
      <c r="V135"/>
      <c r="W135"/>
      <c r="X135"/>
      <c r="Y135"/>
      <c r="Z135"/>
      <c r="AA135"/>
      <c r="AB135"/>
      <c r="AC135"/>
      <c r="AD135"/>
      <c r="AE135"/>
      <c r="AF135"/>
      <c r="AG135"/>
      <c r="AH135"/>
      <c r="AI135"/>
      <c r="AJ135"/>
      <c r="AK135"/>
      <c r="AL135"/>
      <c r="AM135"/>
      <c r="AN135"/>
      <c r="AO135"/>
      <c r="AP135"/>
      <c r="AQ135"/>
      <c r="AR135"/>
      <c r="AS135"/>
      <c r="AT135"/>
      <c r="AU135"/>
      <c r="AV135"/>
      <c r="AW135"/>
      <c r="AX135"/>
      <c r="AY135"/>
      <c r="AZ135"/>
      <c r="BA135"/>
      <c r="BB135"/>
      <c r="BC135"/>
      <c r="BD135"/>
      <c r="BE135"/>
      <c r="BF135"/>
      <c r="BG135"/>
      <c r="BH135"/>
      <c r="BI135"/>
      <c r="BJ135"/>
      <c r="BK135"/>
      <c r="BL135"/>
      <c r="BM135"/>
      <c r="BN135"/>
      <c r="BO135"/>
      <c r="BP135"/>
      <c r="BQ135"/>
      <c r="BR135"/>
      <c r="BS135"/>
      <c r="BT135"/>
      <c r="BU135"/>
      <c r="BV135"/>
      <c r="BW135"/>
      <c r="BX135"/>
      <c r="BY135"/>
      <c r="BZ135"/>
      <c r="CA135"/>
      <c r="CB135"/>
      <c r="CC135"/>
      <c r="CD135"/>
      <c r="CE135"/>
      <c r="CF135"/>
      <c r="CG135"/>
      <c r="CH135"/>
      <c r="CI135"/>
      <c r="CJ135"/>
      <c r="CK135"/>
      <c r="CL135"/>
      <c r="CM135"/>
      <c r="CN135"/>
      <c r="CO135"/>
      <c r="CP135"/>
      <c r="CQ135"/>
      <c r="CR135"/>
      <c r="CS135"/>
      <c r="CT135"/>
      <c r="CU135"/>
      <c r="CV135"/>
      <c r="CW135"/>
      <c r="CX135"/>
      <c r="CY135"/>
      <c r="CZ135"/>
      <c r="DA135"/>
      <c r="DB135"/>
      <c r="DC135"/>
      <c r="DD135"/>
      <c r="DE135"/>
      <c r="DF135"/>
      <c r="DG135"/>
      <c r="DH135"/>
      <c r="DI135"/>
      <c r="DJ135"/>
      <c r="DK135"/>
      <c r="DL135"/>
      <c r="DM135"/>
      <c r="DN135"/>
      <c r="DO135"/>
      <c r="DP135"/>
      <c r="DQ135"/>
      <c r="DR135"/>
      <c r="DS135"/>
      <c r="DT135"/>
      <c r="DU135"/>
      <c r="DV135"/>
      <c r="DW135"/>
      <c r="DX135"/>
      <c r="DY135"/>
      <c r="DZ135"/>
      <c r="EA135"/>
      <c r="EB135"/>
      <c r="EC135"/>
      <c r="ED135"/>
      <c r="EE135"/>
      <c r="EF135"/>
      <c r="EG135"/>
      <c r="EH135"/>
      <c r="EI135"/>
      <c r="EJ135"/>
      <c r="EK135"/>
      <c r="EL135"/>
      <c r="EM135"/>
      <c r="EN135"/>
      <c r="EO135"/>
      <c r="EP135"/>
      <c r="EQ135"/>
      <c r="ER135"/>
      <c r="ES135"/>
      <c r="ET135"/>
      <c r="EU135"/>
      <c r="EV135"/>
      <c r="EW135"/>
      <c r="EX135"/>
      <c r="EY135"/>
      <c r="EZ135"/>
      <c r="FA135"/>
      <c r="FB135"/>
      <c r="FC135"/>
      <c r="FD135"/>
      <c r="FE135"/>
      <c r="FF135"/>
      <c r="FG135"/>
      <c r="FH135"/>
      <c r="FI135"/>
      <c r="FJ135"/>
      <c r="FK135"/>
      <c r="FL135"/>
      <c r="FM135"/>
      <c r="FN135"/>
      <c r="FO135"/>
      <c r="FP135"/>
      <c r="FQ135"/>
      <c r="FR135"/>
      <c r="FS135"/>
      <c r="FT135"/>
      <c r="FU135"/>
      <c r="FV135"/>
      <c r="FW135"/>
      <c r="FX135"/>
      <c r="FY135"/>
      <c r="FZ135"/>
      <c r="GA135"/>
      <c r="GB135"/>
      <c r="GC135"/>
      <c r="GD135"/>
      <c r="GE135"/>
      <c r="GF135"/>
      <c r="GG135"/>
      <c r="GH135"/>
      <c r="GI135"/>
      <c r="GJ135"/>
      <c r="GK135"/>
      <c r="GL135"/>
      <c r="GM135"/>
      <c r="GN135"/>
      <c r="GO135"/>
      <c r="GP135"/>
      <c r="GQ135"/>
      <c r="GR135"/>
      <c r="GS135"/>
      <c r="GT135"/>
      <c r="GU135"/>
      <c r="GV135"/>
      <c r="GW135"/>
      <c r="GX135"/>
      <c r="GY135"/>
      <c r="GZ135"/>
      <c r="HA135"/>
      <c r="HB135"/>
      <c r="HC135"/>
      <c r="HD135"/>
      <c r="HE135"/>
      <c r="HF135"/>
      <c r="HG135"/>
      <c r="HH135"/>
      <c r="HI135"/>
      <c r="HJ135"/>
      <c r="HK135"/>
      <c r="HL135"/>
      <c r="HM135"/>
      <c r="HN135"/>
      <c r="HO135"/>
      <c r="HP135"/>
      <c r="HQ135"/>
      <c r="HR135"/>
      <c r="HS135"/>
      <c r="HT135"/>
      <c r="HU135"/>
    </row>
    <row r="136" spans="1:229" ht="73.5" customHeight="1">
      <c r="A136" s="281" t="s">
        <v>51</v>
      </c>
      <c r="B136" s="282"/>
      <c r="C136" s="282"/>
      <c r="D136" s="282"/>
      <c r="E136" s="282"/>
      <c r="F136" s="129"/>
      <c r="G136" s="123" t="s">
        <v>87</v>
      </c>
      <c r="H136" s="123" t="s">
        <v>126</v>
      </c>
      <c r="I136" s="138" t="s">
        <v>91</v>
      </c>
      <c r="J136" s="124" t="s">
        <v>174</v>
      </c>
      <c r="K136" s="124" t="s">
        <v>175</v>
      </c>
      <c r="L136" s="4"/>
      <c r="M136" s="4"/>
      <c r="N136" s="4"/>
      <c r="O136" s="4"/>
      <c r="P136"/>
      <c r="Q136"/>
      <c r="R136"/>
      <c r="S136"/>
      <c r="T136"/>
      <c r="U136"/>
      <c r="V136"/>
      <c r="W136"/>
      <c r="X136"/>
      <c r="Y136"/>
      <c r="Z136"/>
      <c r="AA136"/>
      <c r="AB136"/>
      <c r="AC136"/>
      <c r="AD136"/>
      <c r="AE136"/>
      <c r="AF136"/>
      <c r="AG136"/>
      <c r="AH136"/>
      <c r="AI136"/>
      <c r="AJ136"/>
      <c r="AK136"/>
      <c r="AL136"/>
      <c r="AM136"/>
      <c r="AN136"/>
      <c r="AO136"/>
      <c r="AP136"/>
      <c r="AQ136"/>
      <c r="AR136"/>
      <c r="AS136"/>
      <c r="AT136"/>
      <c r="AU136"/>
      <c r="AV136"/>
      <c r="AW136"/>
      <c r="AX136"/>
      <c r="AY136"/>
      <c r="AZ136"/>
      <c r="BA136"/>
      <c r="BB136"/>
      <c r="BC136"/>
      <c r="BD136"/>
      <c r="BE136"/>
      <c r="BF136"/>
      <c r="BG136"/>
      <c r="BH136"/>
      <c r="BI136"/>
      <c r="BJ136"/>
      <c r="BK136"/>
      <c r="BL136"/>
      <c r="BM136"/>
      <c r="BN136"/>
      <c r="BO136"/>
      <c r="BP136"/>
      <c r="BQ136"/>
      <c r="BR136"/>
      <c r="BS136"/>
      <c r="BT136"/>
      <c r="BU136"/>
      <c r="BV136"/>
      <c r="BW136"/>
      <c r="BX136"/>
      <c r="BY136"/>
      <c r="BZ136"/>
      <c r="CA136"/>
      <c r="CB136"/>
      <c r="CC136"/>
      <c r="CD136"/>
      <c r="CE136"/>
      <c r="CF136"/>
      <c r="CG136"/>
      <c r="CH136"/>
      <c r="CI136"/>
      <c r="CJ136"/>
      <c r="CK136"/>
      <c r="CL136"/>
      <c r="CM136"/>
      <c r="CN136"/>
      <c r="CO136"/>
      <c r="CP136"/>
      <c r="CQ136"/>
      <c r="CR136"/>
      <c r="CS136"/>
      <c r="CT136"/>
      <c r="CU136"/>
      <c r="CV136"/>
      <c r="CW136"/>
      <c r="CX136"/>
      <c r="CY136"/>
      <c r="CZ136"/>
      <c r="DA136"/>
      <c r="DB136"/>
      <c r="DC136"/>
      <c r="DD136"/>
      <c r="DE136"/>
      <c r="DF136"/>
      <c r="DG136"/>
      <c r="DH136"/>
      <c r="DI136"/>
      <c r="DJ136"/>
      <c r="DK136"/>
      <c r="DL136"/>
      <c r="DM136"/>
      <c r="DN136"/>
      <c r="DO136"/>
      <c r="DP136"/>
      <c r="DQ136"/>
      <c r="DR136"/>
      <c r="DS136"/>
      <c r="DT136"/>
      <c r="DU136"/>
      <c r="DV136"/>
      <c r="DW136"/>
      <c r="DX136"/>
      <c r="DY136"/>
      <c r="DZ136"/>
      <c r="EA136"/>
      <c r="EB136"/>
      <c r="EC136"/>
      <c r="ED136"/>
      <c r="EE136"/>
      <c r="EF136"/>
      <c r="EG136"/>
      <c r="EH136"/>
      <c r="EI136"/>
      <c r="EJ136"/>
      <c r="EK136"/>
      <c r="EL136"/>
      <c r="EM136"/>
      <c r="EN136"/>
      <c r="EO136"/>
      <c r="EP136"/>
      <c r="EQ136"/>
      <c r="ER136"/>
      <c r="ES136"/>
      <c r="ET136"/>
      <c r="EU136"/>
      <c r="EV136"/>
      <c r="EW136"/>
      <c r="EX136"/>
      <c r="EY136"/>
      <c r="EZ136"/>
      <c r="FA136"/>
      <c r="FB136"/>
      <c r="FC136"/>
      <c r="FD136"/>
      <c r="FE136"/>
      <c r="FF136"/>
      <c r="FG136"/>
      <c r="FH136"/>
      <c r="FI136"/>
      <c r="FJ136"/>
      <c r="FK136"/>
      <c r="FL136"/>
      <c r="FM136"/>
      <c r="FN136"/>
      <c r="FO136"/>
      <c r="FP136"/>
      <c r="FQ136"/>
      <c r="FR136"/>
      <c r="FS136"/>
      <c r="FT136"/>
      <c r="FU136"/>
      <c r="FV136"/>
      <c r="FW136"/>
      <c r="FX136"/>
      <c r="FY136"/>
      <c r="FZ136"/>
      <c r="GA136"/>
      <c r="GB136"/>
      <c r="GC136"/>
      <c r="GD136"/>
      <c r="GE136"/>
      <c r="GF136"/>
      <c r="GG136"/>
      <c r="GH136"/>
      <c r="GI136"/>
      <c r="GJ136"/>
      <c r="GK136"/>
      <c r="GL136"/>
      <c r="GM136"/>
      <c r="GN136"/>
      <c r="GO136"/>
      <c r="GP136"/>
      <c r="GQ136"/>
      <c r="GR136"/>
      <c r="GS136"/>
      <c r="GT136"/>
      <c r="GU136"/>
      <c r="GV136"/>
      <c r="GW136"/>
      <c r="GX136"/>
      <c r="GY136"/>
      <c r="GZ136"/>
      <c r="HA136"/>
      <c r="HB136"/>
      <c r="HC136"/>
      <c r="HD136"/>
      <c r="HE136"/>
      <c r="HF136"/>
      <c r="HG136"/>
      <c r="HH136"/>
      <c r="HI136"/>
      <c r="HJ136"/>
      <c r="HK136"/>
      <c r="HL136"/>
      <c r="HM136"/>
      <c r="HN136"/>
      <c r="HO136"/>
      <c r="HP136"/>
      <c r="HQ136"/>
      <c r="HR136"/>
      <c r="HS136"/>
      <c r="HT136"/>
      <c r="HU136"/>
    </row>
    <row r="137" spans="1:229" ht="26.25" customHeight="1">
      <c r="A137" s="130" t="s">
        <v>52</v>
      </c>
      <c r="B137" s="289" t="s">
        <v>92</v>
      </c>
      <c r="C137" s="289"/>
      <c r="D137" s="289"/>
      <c r="E137" s="289"/>
      <c r="F137" s="131"/>
      <c r="G137" s="115">
        <f>SUM(G138:G148)</f>
        <v>3396.7000000000007</v>
      </c>
      <c r="H137" s="115">
        <f>SUM(H138:H148)</f>
        <v>7880.3000000000011</v>
      </c>
      <c r="I137" s="125">
        <f>SUM(I138:I148)</f>
        <v>5549.2000000000007</v>
      </c>
      <c r="J137" s="125">
        <f t="shared" ref="J137:K137" si="11">SUM(J138:J148)</f>
        <v>8193.5</v>
      </c>
      <c r="K137" s="125">
        <f t="shared" si="11"/>
        <v>6223.5999999999995</v>
      </c>
      <c r="L137" s="4"/>
      <c r="M137" s="4"/>
      <c r="N137" s="4"/>
      <c r="O137" s="4"/>
      <c r="P137"/>
      <c r="Q137"/>
      <c r="R137"/>
      <c r="S137"/>
      <c r="T137"/>
      <c r="U137"/>
      <c r="V137"/>
      <c r="W137"/>
      <c r="X137"/>
      <c r="Y137"/>
      <c r="Z137"/>
      <c r="AA137"/>
      <c r="AB137"/>
      <c r="AC137"/>
      <c r="AD137"/>
      <c r="AE137"/>
      <c r="AF137"/>
      <c r="AG137"/>
      <c r="AH137"/>
      <c r="AI137"/>
      <c r="AJ137"/>
      <c r="AK137"/>
      <c r="AL137"/>
      <c r="AM137"/>
      <c r="AN137"/>
      <c r="AO137"/>
      <c r="AP137"/>
      <c r="AQ137"/>
      <c r="AR137"/>
      <c r="AS137"/>
      <c r="AT137"/>
      <c r="AU137"/>
      <c r="AV137"/>
      <c r="AW137"/>
      <c r="AX137"/>
      <c r="AY137"/>
      <c r="AZ137"/>
      <c r="BA137"/>
      <c r="BB137"/>
      <c r="BC137"/>
      <c r="BD137"/>
      <c r="BE137"/>
      <c r="BF137"/>
      <c r="BG137"/>
      <c r="BH137"/>
      <c r="BI137"/>
      <c r="BJ137"/>
      <c r="BK137"/>
      <c r="BL137"/>
      <c r="BM137"/>
      <c r="BN137"/>
      <c r="BO137"/>
      <c r="BP137"/>
      <c r="BQ137"/>
      <c r="BR137"/>
      <c r="BS137"/>
      <c r="BT137"/>
      <c r="BU137"/>
      <c r="BV137"/>
      <c r="BW137"/>
      <c r="BX137"/>
      <c r="BY137"/>
      <c r="BZ137"/>
      <c r="CA137"/>
      <c r="CB137"/>
      <c r="CC137"/>
      <c r="CD137"/>
      <c r="CE137"/>
      <c r="CF137"/>
      <c r="CG137"/>
      <c r="CH137"/>
      <c r="CI137"/>
      <c r="CJ137"/>
      <c r="CK137"/>
      <c r="CL137"/>
      <c r="CM137"/>
      <c r="CN137"/>
      <c r="CO137"/>
      <c r="CP137"/>
      <c r="CQ137"/>
      <c r="CR137"/>
      <c r="CS137"/>
      <c r="CT137"/>
      <c r="CU137"/>
      <c r="CV137"/>
      <c r="CW137"/>
      <c r="CX137"/>
      <c r="CY137"/>
      <c r="CZ137"/>
      <c r="DA137"/>
      <c r="DB137"/>
      <c r="DC137"/>
      <c r="DD137"/>
      <c r="DE137"/>
      <c r="DF137"/>
      <c r="DG137"/>
      <c r="DH137"/>
      <c r="DI137"/>
      <c r="DJ137"/>
      <c r="DK137"/>
      <c r="DL137"/>
      <c r="DM137"/>
      <c r="DN137"/>
      <c r="DO137"/>
      <c r="DP137"/>
      <c r="DQ137"/>
      <c r="DR137"/>
      <c r="DS137"/>
      <c r="DT137"/>
      <c r="DU137"/>
      <c r="DV137"/>
      <c r="DW137"/>
      <c r="DX137"/>
      <c r="DY137"/>
      <c r="DZ137"/>
      <c r="EA137"/>
      <c r="EB137"/>
      <c r="EC137"/>
      <c r="ED137"/>
      <c r="EE137"/>
      <c r="EF137"/>
      <c r="EG137"/>
      <c r="EH137"/>
      <c r="EI137"/>
      <c r="EJ137"/>
      <c r="EK137"/>
      <c r="EL137"/>
      <c r="EM137"/>
      <c r="EN137"/>
      <c r="EO137"/>
      <c r="EP137"/>
      <c r="EQ137"/>
      <c r="ER137"/>
      <c r="ES137"/>
      <c r="ET137"/>
      <c r="EU137"/>
      <c r="EV137"/>
      <c r="EW137"/>
      <c r="EX137"/>
      <c r="EY137"/>
      <c r="EZ137"/>
      <c r="FA137"/>
      <c r="FB137"/>
      <c r="FC137"/>
      <c r="FD137"/>
      <c r="FE137"/>
      <c r="FF137"/>
      <c r="FG137"/>
      <c r="FH137"/>
      <c r="FI137"/>
      <c r="FJ137"/>
      <c r="FK137"/>
      <c r="FL137"/>
      <c r="FM137"/>
      <c r="FN137"/>
      <c r="FO137"/>
      <c r="FP137"/>
      <c r="FQ137"/>
      <c r="FR137"/>
      <c r="FS137"/>
      <c r="FT137"/>
      <c r="FU137"/>
      <c r="FV137"/>
      <c r="FW137"/>
      <c r="FX137"/>
      <c r="FY137"/>
      <c r="FZ137"/>
      <c r="GA137"/>
      <c r="GB137"/>
      <c r="GC137"/>
      <c r="GD137"/>
      <c r="GE137"/>
      <c r="GF137"/>
      <c r="GG137"/>
      <c r="GH137"/>
      <c r="GI137"/>
      <c r="GJ137"/>
      <c r="GK137"/>
      <c r="GL137"/>
      <c r="GM137"/>
      <c r="GN137"/>
      <c r="GO137"/>
      <c r="GP137"/>
      <c r="GQ137"/>
      <c r="GR137"/>
      <c r="GS137"/>
      <c r="GT137"/>
      <c r="GU137"/>
      <c r="GV137"/>
      <c r="GW137"/>
      <c r="GX137"/>
      <c r="GY137"/>
      <c r="GZ137"/>
      <c r="HA137"/>
      <c r="HB137"/>
      <c r="HC137"/>
      <c r="HD137"/>
      <c r="HE137"/>
      <c r="HF137"/>
      <c r="HG137"/>
      <c r="HH137"/>
      <c r="HI137"/>
      <c r="HJ137"/>
      <c r="HK137"/>
      <c r="HL137"/>
      <c r="HM137"/>
      <c r="HN137"/>
      <c r="HO137"/>
      <c r="HP137"/>
      <c r="HQ137"/>
      <c r="HR137"/>
      <c r="HS137"/>
      <c r="HT137"/>
      <c r="HU137"/>
    </row>
    <row r="138" spans="1:229" ht="26.25" customHeight="1">
      <c r="A138" s="132" t="s">
        <v>53</v>
      </c>
      <c r="B138" s="262" t="s">
        <v>54</v>
      </c>
      <c r="C138" s="263"/>
      <c r="D138" s="263"/>
      <c r="E138" s="263"/>
      <c r="F138" s="133"/>
      <c r="G138" s="116">
        <f>G125</f>
        <v>2781.5000000000005</v>
      </c>
      <c r="H138" s="116">
        <f>H125</f>
        <v>3488.7000000000003</v>
      </c>
      <c r="I138" s="139">
        <f>I125</f>
        <v>3357.6</v>
      </c>
      <c r="J138" s="126">
        <f t="shared" ref="J138:K138" si="12">J125</f>
        <v>4463.7</v>
      </c>
      <c r="K138" s="126">
        <f t="shared" si="12"/>
        <v>4110.7999999999993</v>
      </c>
      <c r="L138" s="4"/>
      <c r="M138" s="4"/>
      <c r="N138" s="4"/>
      <c r="O138" s="4"/>
      <c r="P138"/>
      <c r="Q138"/>
      <c r="R138"/>
      <c r="S138"/>
      <c r="T138"/>
      <c r="U138"/>
      <c r="V138"/>
      <c r="W138"/>
      <c r="X138"/>
      <c r="Y138"/>
      <c r="Z138"/>
      <c r="AA138"/>
      <c r="AB138"/>
      <c r="AC138"/>
      <c r="AD138"/>
      <c r="AE138"/>
      <c r="AF138"/>
      <c r="AG138"/>
      <c r="AH138"/>
      <c r="AI138"/>
      <c r="AJ138"/>
      <c r="AK138"/>
      <c r="AL138"/>
      <c r="AM138"/>
      <c r="AN138"/>
      <c r="AO138"/>
      <c r="AP138"/>
      <c r="AQ138"/>
      <c r="AR138"/>
      <c r="AS138"/>
      <c r="AT138"/>
      <c r="AU138"/>
      <c r="AV138"/>
      <c r="AW138"/>
      <c r="AX138"/>
      <c r="AY138"/>
      <c r="AZ138"/>
      <c r="BA138"/>
      <c r="BB138"/>
      <c r="BC138"/>
      <c r="BD138"/>
      <c r="BE138"/>
      <c r="BF138"/>
      <c r="BG138"/>
      <c r="BH138"/>
      <c r="BI138"/>
      <c r="BJ138"/>
      <c r="BK138"/>
      <c r="BL138"/>
      <c r="BM138"/>
      <c r="BN138"/>
      <c r="BO138"/>
      <c r="BP138"/>
      <c r="BQ138"/>
      <c r="BR138"/>
      <c r="BS138"/>
      <c r="BT138"/>
      <c r="BU138"/>
      <c r="BV138"/>
      <c r="BW138"/>
      <c r="BX138"/>
      <c r="BY138"/>
      <c r="BZ138"/>
      <c r="CA138"/>
      <c r="CB138"/>
      <c r="CC138"/>
      <c r="CD138"/>
      <c r="CE138"/>
      <c r="CF138"/>
      <c r="CG138"/>
      <c r="CH138"/>
      <c r="CI138"/>
      <c r="CJ138"/>
      <c r="CK138"/>
      <c r="CL138"/>
      <c r="CM138"/>
      <c r="CN138"/>
      <c r="CO138"/>
      <c r="CP138"/>
      <c r="CQ138"/>
      <c r="CR138"/>
      <c r="CS138"/>
      <c r="CT138"/>
      <c r="CU138"/>
      <c r="CV138"/>
      <c r="CW138"/>
      <c r="CX138"/>
      <c r="CY138"/>
      <c r="CZ138"/>
      <c r="DA138"/>
      <c r="DB138"/>
      <c r="DC138"/>
      <c r="DD138"/>
      <c r="DE138"/>
      <c r="DF138"/>
      <c r="DG138"/>
      <c r="DH138"/>
      <c r="DI138"/>
      <c r="DJ138"/>
      <c r="DK138"/>
      <c r="DL138"/>
      <c r="DM138"/>
      <c r="DN138"/>
      <c r="DO138"/>
      <c r="DP138"/>
      <c r="DQ138"/>
      <c r="DR138"/>
      <c r="DS138"/>
      <c r="DT138"/>
      <c r="DU138"/>
      <c r="DV138"/>
      <c r="DW138"/>
      <c r="DX138"/>
      <c r="DY138"/>
      <c r="DZ138"/>
      <c r="EA138"/>
      <c r="EB138"/>
      <c r="EC138"/>
      <c r="ED138"/>
      <c r="EE138"/>
      <c r="EF138"/>
      <c r="EG138"/>
      <c r="EH138"/>
      <c r="EI138"/>
      <c r="EJ138"/>
      <c r="EK138"/>
      <c r="EL138"/>
      <c r="EM138"/>
      <c r="EN138"/>
      <c r="EO138"/>
      <c r="EP138"/>
      <c r="EQ138"/>
      <c r="ER138"/>
      <c r="ES138"/>
      <c r="ET138"/>
      <c r="EU138"/>
      <c r="EV138"/>
      <c r="EW138"/>
      <c r="EX138"/>
      <c r="EY138"/>
      <c r="EZ138"/>
      <c r="FA138"/>
      <c r="FB138"/>
      <c r="FC138"/>
      <c r="FD138"/>
      <c r="FE138"/>
      <c r="FF138"/>
      <c r="FG138"/>
      <c r="FH138"/>
      <c r="FI138"/>
      <c r="FJ138"/>
      <c r="FK138"/>
      <c r="FL138"/>
      <c r="FM138"/>
      <c r="FN138"/>
      <c r="FO138"/>
      <c r="FP138"/>
      <c r="FQ138"/>
      <c r="FR138"/>
      <c r="FS138"/>
      <c r="FT138"/>
      <c r="FU138"/>
      <c r="FV138"/>
      <c r="FW138"/>
      <c r="FX138"/>
      <c r="FY138"/>
      <c r="FZ138"/>
      <c r="GA138"/>
      <c r="GB138"/>
      <c r="GC138"/>
      <c r="GD138"/>
      <c r="GE138"/>
      <c r="GF138"/>
      <c r="GG138"/>
      <c r="GH138"/>
      <c r="GI138"/>
      <c r="GJ138"/>
      <c r="GK138"/>
      <c r="GL138"/>
      <c r="GM138"/>
      <c r="GN138"/>
      <c r="GO138"/>
      <c r="GP138"/>
      <c r="GQ138"/>
      <c r="GR138"/>
      <c r="GS138"/>
      <c r="GT138"/>
      <c r="GU138"/>
      <c r="GV138"/>
      <c r="GW138"/>
      <c r="GX138"/>
      <c r="GY138"/>
      <c r="GZ138"/>
      <c r="HA138"/>
      <c r="HB138"/>
      <c r="HC138"/>
      <c r="HD138"/>
      <c r="HE138"/>
      <c r="HF138"/>
      <c r="HG138"/>
      <c r="HH138"/>
      <c r="HI138"/>
      <c r="HJ138"/>
      <c r="HK138"/>
      <c r="HL138"/>
      <c r="HM138"/>
      <c r="HN138"/>
      <c r="HO138"/>
      <c r="HP138"/>
      <c r="HQ138"/>
      <c r="HR138"/>
      <c r="HS138"/>
      <c r="HT138"/>
      <c r="HU138"/>
    </row>
    <row r="139" spans="1:229" ht="26.25" customHeight="1">
      <c r="A139" s="113" t="s">
        <v>55</v>
      </c>
      <c r="B139" s="262" t="s">
        <v>93</v>
      </c>
      <c r="C139" s="263"/>
      <c r="D139" s="263"/>
      <c r="E139" s="263"/>
      <c r="F139" s="133"/>
      <c r="G139" s="3"/>
      <c r="H139" s="116"/>
      <c r="I139" s="140"/>
      <c r="J139" s="121"/>
      <c r="K139" s="121"/>
      <c r="L139" s="4"/>
      <c r="M139" s="4"/>
      <c r="N139" s="4"/>
      <c r="O139" s="4"/>
      <c r="P139"/>
      <c r="Q139"/>
      <c r="R139"/>
      <c r="S139"/>
      <c r="T139"/>
      <c r="U139"/>
      <c r="V139"/>
      <c r="W139"/>
      <c r="X139"/>
      <c r="Y139"/>
      <c r="Z139"/>
      <c r="AA139"/>
      <c r="AB139"/>
      <c r="AC139"/>
      <c r="AD139"/>
      <c r="AE139"/>
      <c r="AF139"/>
      <c r="AG139"/>
      <c r="AH139"/>
      <c r="AI139"/>
      <c r="AJ139"/>
      <c r="AK139"/>
      <c r="AL139"/>
      <c r="AM139"/>
      <c r="AN139"/>
      <c r="AO139"/>
      <c r="AP139"/>
      <c r="AQ139"/>
      <c r="AR139"/>
      <c r="AS139"/>
      <c r="AT139"/>
      <c r="AU139"/>
      <c r="AV139"/>
      <c r="AW139"/>
      <c r="AX139"/>
      <c r="AY139"/>
      <c r="AZ139"/>
      <c r="BA139"/>
      <c r="BB139"/>
      <c r="BC139"/>
      <c r="BD139"/>
      <c r="BE139"/>
      <c r="BF139"/>
      <c r="BG139"/>
      <c r="BH139"/>
      <c r="BI139"/>
      <c r="BJ139"/>
      <c r="BK139"/>
      <c r="BL139"/>
      <c r="BM139"/>
      <c r="BN139"/>
      <c r="BO139"/>
      <c r="BP139"/>
      <c r="BQ139"/>
      <c r="BR139"/>
      <c r="BS139"/>
      <c r="BT139"/>
      <c r="BU139"/>
      <c r="BV139"/>
      <c r="BW139"/>
      <c r="BX139"/>
      <c r="BY139"/>
      <c r="BZ139"/>
      <c r="CA139"/>
      <c r="CB139"/>
      <c r="CC139"/>
      <c r="CD139"/>
      <c r="CE139"/>
      <c r="CF139"/>
      <c r="CG139"/>
      <c r="CH139"/>
      <c r="CI139"/>
      <c r="CJ139"/>
      <c r="CK139"/>
      <c r="CL139"/>
      <c r="CM139"/>
      <c r="CN139"/>
      <c r="CO139"/>
      <c r="CP139"/>
      <c r="CQ139"/>
      <c r="CR139"/>
      <c r="CS139"/>
      <c r="CT139"/>
      <c r="CU139"/>
      <c r="CV139"/>
      <c r="CW139"/>
      <c r="CX139"/>
      <c r="CY139"/>
      <c r="CZ139"/>
      <c r="DA139"/>
      <c r="DB139"/>
      <c r="DC139"/>
      <c r="DD139"/>
      <c r="DE139"/>
      <c r="DF139"/>
      <c r="DG139"/>
      <c r="DH139"/>
      <c r="DI139"/>
      <c r="DJ139"/>
      <c r="DK139"/>
      <c r="DL139"/>
      <c r="DM139"/>
      <c r="DN139"/>
      <c r="DO139"/>
      <c r="DP139"/>
      <c r="DQ139"/>
      <c r="DR139"/>
      <c r="DS139"/>
      <c r="DT139"/>
      <c r="DU139"/>
      <c r="DV139"/>
      <c r="DW139"/>
      <c r="DX139"/>
      <c r="DY139"/>
      <c r="DZ139"/>
      <c r="EA139"/>
      <c r="EB139"/>
      <c r="EC139"/>
      <c r="ED139"/>
      <c r="EE139"/>
      <c r="EF139"/>
      <c r="EG139"/>
      <c r="EH139"/>
      <c r="EI139"/>
      <c r="EJ139"/>
      <c r="EK139"/>
      <c r="EL139"/>
      <c r="EM139"/>
      <c r="EN139"/>
      <c r="EO139"/>
      <c r="EP139"/>
      <c r="EQ139"/>
      <c r="ER139"/>
      <c r="ES139"/>
      <c r="ET139"/>
      <c r="EU139"/>
      <c r="EV139"/>
      <c r="EW139"/>
      <c r="EX139"/>
      <c r="EY139"/>
      <c r="EZ139"/>
      <c r="FA139"/>
      <c r="FB139"/>
      <c r="FC139"/>
      <c r="FD139"/>
      <c r="FE139"/>
      <c r="FF139"/>
      <c r="FG139"/>
      <c r="FH139"/>
      <c r="FI139"/>
      <c r="FJ139"/>
      <c r="FK139"/>
      <c r="FL139"/>
      <c r="FM139"/>
      <c r="FN139"/>
      <c r="FO139"/>
      <c r="FP139"/>
      <c r="FQ139"/>
      <c r="FR139"/>
      <c r="FS139"/>
      <c r="FT139"/>
      <c r="FU139"/>
      <c r="FV139"/>
      <c r="FW139"/>
      <c r="FX139"/>
      <c r="FY139"/>
      <c r="FZ139"/>
      <c r="GA139"/>
      <c r="GB139"/>
      <c r="GC139"/>
      <c r="GD139"/>
      <c r="GE139"/>
      <c r="GF139"/>
      <c r="GG139"/>
      <c r="GH139"/>
      <c r="GI139"/>
      <c r="GJ139"/>
      <c r="GK139"/>
      <c r="GL139"/>
      <c r="GM139"/>
      <c r="GN139"/>
      <c r="GO139"/>
      <c r="GP139"/>
      <c r="GQ139"/>
      <c r="GR139"/>
      <c r="GS139"/>
      <c r="GT139"/>
      <c r="GU139"/>
      <c r="GV139"/>
      <c r="GW139"/>
      <c r="GX139"/>
      <c r="GY139"/>
      <c r="GZ139"/>
      <c r="HA139"/>
      <c r="HB139"/>
      <c r="HC139"/>
      <c r="HD139"/>
      <c r="HE139"/>
      <c r="HF139"/>
      <c r="HG139"/>
      <c r="HH139"/>
      <c r="HI139"/>
      <c r="HJ139"/>
      <c r="HK139"/>
      <c r="HL139"/>
      <c r="HM139"/>
      <c r="HN139"/>
      <c r="HO139"/>
      <c r="HP139"/>
      <c r="HQ139"/>
      <c r="HR139"/>
      <c r="HS139"/>
      <c r="HT139"/>
      <c r="HU139"/>
    </row>
    <row r="140" spans="1:229" ht="26.25" customHeight="1">
      <c r="A140" s="113" t="s">
        <v>56</v>
      </c>
      <c r="B140" s="262" t="s">
        <v>94</v>
      </c>
      <c r="C140" s="263"/>
      <c r="D140" s="263"/>
      <c r="E140" s="263"/>
      <c r="F140" s="133"/>
      <c r="G140" s="116">
        <f>G126</f>
        <v>510.3</v>
      </c>
      <c r="H140" s="116">
        <f>H126</f>
        <v>751.9</v>
      </c>
      <c r="I140" s="139">
        <f>I126</f>
        <v>855</v>
      </c>
      <c r="J140" s="126">
        <f t="shared" ref="J140:K140" si="13">J126</f>
        <v>0</v>
      </c>
      <c r="K140" s="126">
        <f t="shared" si="13"/>
        <v>0</v>
      </c>
      <c r="L140" s="4"/>
      <c r="M140" s="4"/>
      <c r="N140" s="4"/>
      <c r="O140" s="4"/>
      <c r="P140"/>
      <c r="Q140"/>
      <c r="R140"/>
      <c r="S140"/>
      <c r="T140"/>
      <c r="U140"/>
      <c r="V140"/>
      <c r="W140"/>
      <c r="X140"/>
      <c r="Y140"/>
      <c r="Z140"/>
      <c r="AA140"/>
      <c r="AB140"/>
      <c r="AC140"/>
      <c r="AD140"/>
      <c r="AE140"/>
      <c r="AF140"/>
      <c r="AG140"/>
      <c r="AH140"/>
      <c r="AI140"/>
      <c r="AJ140"/>
      <c r="AK140"/>
      <c r="AL140"/>
      <c r="AM140"/>
      <c r="AN140"/>
      <c r="AO140"/>
      <c r="AP140"/>
      <c r="AQ140"/>
      <c r="AR140"/>
      <c r="AS140"/>
      <c r="AT140"/>
      <c r="AU140"/>
      <c r="AV140"/>
      <c r="AW140"/>
      <c r="AX140"/>
      <c r="AY140"/>
      <c r="AZ140"/>
      <c r="BA140"/>
      <c r="BB140"/>
      <c r="BC140"/>
      <c r="BD140"/>
      <c r="BE140"/>
      <c r="BF140"/>
      <c r="BG140"/>
      <c r="BH140"/>
      <c r="BI140"/>
      <c r="BJ140"/>
      <c r="BK140"/>
      <c r="BL140"/>
      <c r="BM140"/>
      <c r="BN140"/>
      <c r="BO140"/>
      <c r="BP140"/>
      <c r="BQ140"/>
      <c r="BR140"/>
      <c r="BS140"/>
      <c r="BT140"/>
      <c r="BU140"/>
      <c r="BV140"/>
      <c r="BW140"/>
      <c r="BX140"/>
      <c r="BY140"/>
      <c r="BZ140"/>
      <c r="CA140"/>
      <c r="CB140"/>
      <c r="CC140"/>
      <c r="CD140"/>
      <c r="CE140"/>
      <c r="CF140"/>
      <c r="CG140"/>
      <c r="CH140"/>
      <c r="CI140"/>
      <c r="CJ140"/>
      <c r="CK140"/>
      <c r="CL140"/>
      <c r="CM140"/>
      <c r="CN140"/>
      <c r="CO140"/>
      <c r="CP140"/>
      <c r="CQ140"/>
      <c r="CR140"/>
      <c r="CS140"/>
      <c r="CT140"/>
      <c r="CU140"/>
      <c r="CV140"/>
      <c r="CW140"/>
      <c r="CX140"/>
      <c r="CY140"/>
      <c r="CZ140"/>
      <c r="DA140"/>
      <c r="DB140"/>
      <c r="DC140"/>
      <c r="DD140"/>
      <c r="DE140"/>
      <c r="DF140"/>
      <c r="DG140"/>
      <c r="DH140"/>
      <c r="DI140"/>
      <c r="DJ140"/>
      <c r="DK140"/>
      <c r="DL140"/>
      <c r="DM140"/>
      <c r="DN140"/>
      <c r="DO140"/>
      <c r="DP140"/>
      <c r="DQ140"/>
      <c r="DR140"/>
      <c r="DS140"/>
      <c r="DT140"/>
      <c r="DU140"/>
      <c r="DV140"/>
      <c r="DW140"/>
      <c r="DX140"/>
      <c r="DY140"/>
      <c r="DZ140"/>
      <c r="EA140"/>
      <c r="EB140"/>
      <c r="EC140"/>
      <c r="ED140"/>
      <c r="EE140"/>
      <c r="EF140"/>
      <c r="EG140"/>
      <c r="EH140"/>
      <c r="EI140"/>
      <c r="EJ140"/>
      <c r="EK140"/>
      <c r="EL140"/>
      <c r="EM140"/>
      <c r="EN140"/>
      <c r="EO140"/>
      <c r="EP140"/>
      <c r="EQ140"/>
      <c r="ER140"/>
      <c r="ES140"/>
      <c r="ET140"/>
      <c r="EU140"/>
      <c r="EV140"/>
      <c r="EW140"/>
      <c r="EX140"/>
      <c r="EY140"/>
      <c r="EZ140"/>
      <c r="FA140"/>
      <c r="FB140"/>
      <c r="FC140"/>
      <c r="FD140"/>
      <c r="FE140"/>
      <c r="FF140"/>
      <c r="FG140"/>
      <c r="FH140"/>
      <c r="FI140"/>
      <c r="FJ140"/>
      <c r="FK140"/>
      <c r="FL140"/>
      <c r="FM140"/>
      <c r="FN140"/>
      <c r="FO140"/>
      <c r="FP140"/>
      <c r="FQ140"/>
      <c r="FR140"/>
      <c r="FS140"/>
      <c r="FT140"/>
      <c r="FU140"/>
      <c r="FV140"/>
      <c r="FW140"/>
      <c r="FX140"/>
      <c r="FY140"/>
      <c r="FZ140"/>
      <c r="GA140"/>
      <c r="GB140"/>
      <c r="GC140"/>
      <c r="GD140"/>
      <c r="GE140"/>
      <c r="GF140"/>
      <c r="GG140"/>
      <c r="GH140"/>
      <c r="GI140"/>
      <c r="GJ140"/>
      <c r="GK140"/>
      <c r="GL140"/>
      <c r="GM140"/>
      <c r="GN140"/>
      <c r="GO140"/>
      <c r="GP140"/>
      <c r="GQ140"/>
      <c r="GR140"/>
      <c r="GS140"/>
      <c r="GT140"/>
      <c r="GU140"/>
      <c r="GV140"/>
      <c r="GW140"/>
      <c r="GX140"/>
      <c r="GY140"/>
      <c r="GZ140"/>
      <c r="HA140"/>
      <c r="HB140"/>
      <c r="HC140"/>
      <c r="HD140"/>
      <c r="HE140"/>
      <c r="HF140"/>
      <c r="HG140"/>
      <c r="HH140"/>
      <c r="HI140"/>
      <c r="HJ140"/>
      <c r="HK140"/>
      <c r="HL140"/>
      <c r="HM140"/>
      <c r="HN140"/>
      <c r="HO140"/>
      <c r="HP140"/>
      <c r="HQ140"/>
      <c r="HR140"/>
      <c r="HS140"/>
      <c r="HT140"/>
      <c r="HU140"/>
    </row>
    <row r="141" spans="1:229" ht="26.25" customHeight="1">
      <c r="A141" s="113" t="s">
        <v>57</v>
      </c>
      <c r="B141" s="262" t="s">
        <v>95</v>
      </c>
      <c r="C141" s="263"/>
      <c r="D141" s="263"/>
      <c r="E141" s="263"/>
      <c r="F141" s="133"/>
      <c r="G141" s="117"/>
      <c r="H141" s="116"/>
      <c r="I141" s="140"/>
      <c r="J141" s="121"/>
      <c r="K141" s="121"/>
      <c r="L141" s="4"/>
      <c r="M141" s="4"/>
      <c r="N141" s="4"/>
      <c r="O141" s="4"/>
      <c r="P141"/>
      <c r="Q141"/>
      <c r="R141"/>
      <c r="S141"/>
      <c r="T141"/>
      <c r="U141"/>
      <c r="V141"/>
      <c r="W141"/>
      <c r="X141"/>
      <c r="Y141"/>
      <c r="Z141"/>
      <c r="AA141"/>
      <c r="AB141"/>
      <c r="AC141"/>
      <c r="AD141"/>
      <c r="AE141"/>
      <c r="AF141"/>
      <c r="AG141"/>
      <c r="AH141"/>
      <c r="AI141"/>
      <c r="AJ141"/>
      <c r="AK141"/>
      <c r="AL141"/>
      <c r="AM141"/>
      <c r="AN141"/>
      <c r="AO141"/>
      <c r="AP141"/>
      <c r="AQ141"/>
      <c r="AR141"/>
      <c r="AS141"/>
      <c r="AT141"/>
      <c r="AU141"/>
      <c r="AV141"/>
      <c r="AW141"/>
      <c r="AX141"/>
      <c r="AY141"/>
      <c r="AZ141"/>
      <c r="BA141"/>
      <c r="BB141"/>
      <c r="BC141"/>
      <c r="BD141"/>
      <c r="BE141"/>
      <c r="BF141"/>
      <c r="BG141"/>
      <c r="BH141"/>
      <c r="BI141"/>
      <c r="BJ141"/>
      <c r="BK141"/>
      <c r="BL141"/>
      <c r="BM141"/>
      <c r="BN141"/>
      <c r="BO141"/>
      <c r="BP141"/>
      <c r="BQ141"/>
      <c r="BR141"/>
      <c r="BS141"/>
      <c r="BT141"/>
      <c r="BU141"/>
      <c r="BV141"/>
      <c r="BW141"/>
      <c r="BX141"/>
      <c r="BY141"/>
      <c r="BZ141"/>
      <c r="CA141"/>
      <c r="CB141"/>
      <c r="CC141"/>
      <c r="CD141"/>
      <c r="CE141"/>
      <c r="CF141"/>
      <c r="CG141"/>
      <c r="CH141"/>
      <c r="CI141"/>
      <c r="CJ141"/>
      <c r="CK141"/>
      <c r="CL141"/>
      <c r="CM141"/>
      <c r="CN141"/>
      <c r="CO141"/>
      <c r="CP141"/>
      <c r="CQ141"/>
      <c r="CR141"/>
      <c r="CS141"/>
      <c r="CT141"/>
      <c r="CU141"/>
      <c r="CV141"/>
      <c r="CW141"/>
      <c r="CX141"/>
      <c r="CY141"/>
      <c r="CZ141"/>
      <c r="DA141"/>
      <c r="DB141"/>
      <c r="DC141"/>
      <c r="DD141"/>
      <c r="DE141"/>
      <c r="DF141"/>
      <c r="DG141"/>
      <c r="DH141"/>
      <c r="DI141"/>
      <c r="DJ141"/>
      <c r="DK141"/>
      <c r="DL141"/>
      <c r="DM141"/>
      <c r="DN141"/>
      <c r="DO141"/>
      <c r="DP141"/>
      <c r="DQ141"/>
      <c r="DR141"/>
      <c r="DS141"/>
      <c r="DT141"/>
      <c r="DU141"/>
      <c r="DV141"/>
      <c r="DW141"/>
      <c r="DX141"/>
      <c r="DY141"/>
      <c r="DZ141"/>
      <c r="EA141"/>
      <c r="EB141"/>
      <c r="EC141"/>
      <c r="ED141"/>
      <c r="EE141"/>
      <c r="EF141"/>
      <c r="EG141"/>
      <c r="EH141"/>
      <c r="EI141"/>
      <c r="EJ141"/>
      <c r="EK141"/>
      <c r="EL141"/>
      <c r="EM141"/>
      <c r="EN141"/>
      <c r="EO141"/>
      <c r="EP141"/>
      <c r="EQ141"/>
      <c r="ER141"/>
      <c r="ES141"/>
      <c r="ET141"/>
      <c r="EU141"/>
      <c r="EV141"/>
      <c r="EW141"/>
      <c r="EX141"/>
      <c r="EY141"/>
      <c r="EZ141"/>
      <c r="FA141"/>
      <c r="FB141"/>
      <c r="FC141"/>
      <c r="FD141"/>
      <c r="FE141"/>
      <c r="FF141"/>
      <c r="FG141"/>
      <c r="FH141"/>
      <c r="FI141"/>
      <c r="FJ141"/>
      <c r="FK141"/>
      <c r="FL141"/>
      <c r="FM141"/>
      <c r="FN141"/>
      <c r="FO141"/>
      <c r="FP141"/>
      <c r="FQ141"/>
      <c r="FR141"/>
      <c r="FS141"/>
      <c r="FT141"/>
      <c r="FU141"/>
      <c r="FV141"/>
      <c r="FW141"/>
      <c r="FX141"/>
      <c r="FY141"/>
      <c r="FZ141"/>
      <c r="GA141"/>
      <c r="GB141"/>
      <c r="GC141"/>
      <c r="GD141"/>
      <c r="GE141"/>
      <c r="GF141"/>
      <c r="GG141"/>
      <c r="GH141"/>
      <c r="GI141"/>
      <c r="GJ141"/>
      <c r="GK141"/>
      <c r="GL141"/>
      <c r="GM141"/>
      <c r="GN141"/>
      <c r="GO141"/>
      <c r="GP141"/>
      <c r="GQ141"/>
      <c r="GR141"/>
      <c r="GS141"/>
      <c r="GT141"/>
      <c r="GU141"/>
      <c r="GV141"/>
      <c r="GW141"/>
      <c r="GX141"/>
      <c r="GY141"/>
      <c r="GZ141"/>
      <c r="HA141"/>
      <c r="HB141"/>
      <c r="HC141"/>
      <c r="HD141"/>
      <c r="HE141"/>
      <c r="HF141"/>
      <c r="HG141"/>
      <c r="HH141"/>
      <c r="HI141"/>
      <c r="HJ141"/>
      <c r="HK141"/>
      <c r="HL141"/>
      <c r="HM141"/>
      <c r="HN141"/>
      <c r="HO141"/>
      <c r="HP141"/>
      <c r="HQ141"/>
      <c r="HR141"/>
      <c r="HS141"/>
      <c r="HT141"/>
      <c r="HU141"/>
    </row>
    <row r="142" spans="1:229" ht="26.25" customHeight="1">
      <c r="A142" s="113" t="s">
        <v>58</v>
      </c>
      <c r="B142" s="264" t="s">
        <v>96</v>
      </c>
      <c r="C142" s="265"/>
      <c r="D142" s="265"/>
      <c r="E142" s="265"/>
      <c r="F142" s="133"/>
      <c r="G142" s="126"/>
      <c r="H142" s="127"/>
      <c r="I142" s="139"/>
      <c r="J142" s="126"/>
      <c r="K142" s="126"/>
      <c r="L142" s="4"/>
      <c r="M142" s="4"/>
      <c r="N142" s="4"/>
      <c r="O142" s="4"/>
      <c r="P142"/>
      <c r="Q142"/>
      <c r="R142"/>
      <c r="S142"/>
      <c r="T142"/>
      <c r="U142"/>
      <c r="V142"/>
      <c r="W142"/>
      <c r="X142"/>
      <c r="Y142"/>
      <c r="Z142"/>
      <c r="AA142"/>
      <c r="AB142"/>
      <c r="AC142"/>
      <c r="AD142"/>
      <c r="AE142"/>
      <c r="AF142"/>
      <c r="AG142"/>
      <c r="AH142"/>
      <c r="AI142"/>
      <c r="AJ142"/>
      <c r="AK142"/>
      <c r="AL142"/>
      <c r="AM142"/>
      <c r="AN142"/>
      <c r="AO142"/>
      <c r="AP142"/>
      <c r="AQ142"/>
      <c r="AR142"/>
      <c r="AS142"/>
      <c r="AT142"/>
      <c r="AU142"/>
      <c r="AV142"/>
      <c r="AW142"/>
      <c r="AX142"/>
      <c r="AY142"/>
      <c r="AZ142"/>
      <c r="BA142"/>
      <c r="BB142"/>
      <c r="BC142"/>
      <c r="BD142"/>
      <c r="BE142"/>
      <c r="BF142"/>
      <c r="BG142"/>
      <c r="BH142"/>
      <c r="BI142"/>
      <c r="BJ142"/>
      <c r="BK142"/>
      <c r="BL142"/>
      <c r="BM142"/>
      <c r="BN142"/>
      <c r="BO142"/>
      <c r="BP142"/>
      <c r="BQ142"/>
      <c r="BR142"/>
      <c r="BS142"/>
      <c r="BT142"/>
      <c r="BU142"/>
      <c r="BV142"/>
      <c r="BW142"/>
      <c r="BX142"/>
      <c r="BY142"/>
      <c r="BZ142"/>
      <c r="CA142"/>
      <c r="CB142"/>
      <c r="CC142"/>
      <c r="CD142"/>
      <c r="CE142"/>
      <c r="CF142"/>
      <c r="CG142"/>
      <c r="CH142"/>
      <c r="CI142"/>
      <c r="CJ142"/>
      <c r="CK142"/>
      <c r="CL142"/>
      <c r="CM142"/>
      <c r="CN142"/>
      <c r="CO142"/>
      <c r="CP142"/>
      <c r="CQ142"/>
      <c r="CR142"/>
      <c r="CS142"/>
      <c r="CT142"/>
      <c r="CU142"/>
      <c r="CV142"/>
      <c r="CW142"/>
      <c r="CX142"/>
      <c r="CY142"/>
      <c r="CZ142"/>
      <c r="DA142"/>
      <c r="DB142"/>
      <c r="DC142"/>
      <c r="DD142"/>
      <c r="DE142"/>
      <c r="DF142"/>
      <c r="DG142"/>
      <c r="DH142"/>
      <c r="DI142"/>
      <c r="DJ142"/>
      <c r="DK142"/>
      <c r="DL142"/>
      <c r="DM142"/>
      <c r="DN142"/>
      <c r="DO142"/>
      <c r="DP142"/>
      <c r="DQ142"/>
      <c r="DR142"/>
      <c r="DS142"/>
      <c r="DT142"/>
      <c r="DU142"/>
      <c r="DV142"/>
      <c r="DW142"/>
      <c r="DX142"/>
      <c r="DY142"/>
      <c r="DZ142"/>
      <c r="EA142"/>
      <c r="EB142"/>
      <c r="EC142"/>
      <c r="ED142"/>
      <c r="EE142"/>
      <c r="EF142"/>
      <c r="EG142"/>
      <c r="EH142"/>
      <c r="EI142"/>
      <c r="EJ142"/>
      <c r="EK142"/>
      <c r="EL142"/>
      <c r="EM142"/>
      <c r="EN142"/>
      <c r="EO142"/>
      <c r="EP142"/>
      <c r="EQ142"/>
      <c r="ER142"/>
      <c r="ES142"/>
      <c r="ET142"/>
      <c r="EU142"/>
      <c r="EV142"/>
      <c r="EW142"/>
      <c r="EX142"/>
      <c r="EY142"/>
      <c r="EZ142"/>
      <c r="FA142"/>
      <c r="FB142"/>
      <c r="FC142"/>
      <c r="FD142"/>
      <c r="FE142"/>
      <c r="FF142"/>
      <c r="FG142"/>
      <c r="FH142"/>
      <c r="FI142"/>
      <c r="FJ142"/>
      <c r="FK142"/>
      <c r="FL142"/>
      <c r="FM142"/>
      <c r="FN142"/>
      <c r="FO142"/>
      <c r="FP142"/>
      <c r="FQ142"/>
      <c r="FR142"/>
      <c r="FS142"/>
      <c r="FT142"/>
      <c r="FU142"/>
      <c r="FV142"/>
      <c r="FW142"/>
      <c r="FX142"/>
      <c r="FY142"/>
      <c r="FZ142"/>
      <c r="GA142"/>
      <c r="GB142"/>
      <c r="GC142"/>
      <c r="GD142"/>
      <c r="GE142"/>
      <c r="GF142"/>
      <c r="GG142"/>
      <c r="GH142"/>
      <c r="GI142"/>
      <c r="GJ142"/>
      <c r="GK142"/>
      <c r="GL142"/>
      <c r="GM142"/>
      <c r="GN142"/>
      <c r="GO142"/>
      <c r="GP142"/>
      <c r="GQ142"/>
      <c r="GR142"/>
      <c r="GS142"/>
      <c r="GT142"/>
      <c r="GU142"/>
      <c r="GV142"/>
      <c r="GW142"/>
      <c r="GX142"/>
      <c r="GY142"/>
      <c r="GZ142"/>
      <c r="HA142"/>
      <c r="HB142"/>
      <c r="HC142"/>
      <c r="HD142"/>
      <c r="HE142"/>
      <c r="HF142"/>
      <c r="HG142"/>
      <c r="HH142"/>
      <c r="HI142"/>
      <c r="HJ142"/>
      <c r="HK142"/>
      <c r="HL142"/>
      <c r="HM142"/>
      <c r="HN142"/>
      <c r="HO142"/>
      <c r="HP142"/>
      <c r="HQ142"/>
      <c r="HR142"/>
      <c r="HS142"/>
      <c r="HT142"/>
      <c r="HU142"/>
    </row>
    <row r="143" spans="1:229" ht="26.25" customHeight="1">
      <c r="A143" s="113" t="s">
        <v>59</v>
      </c>
      <c r="B143" s="262" t="s">
        <v>97</v>
      </c>
      <c r="C143" s="263"/>
      <c r="D143" s="263"/>
      <c r="E143" s="263"/>
      <c r="F143" s="133"/>
      <c r="G143" s="118">
        <f>G127</f>
        <v>97.5</v>
      </c>
      <c r="H143" s="116">
        <f>H127</f>
        <v>5.8</v>
      </c>
      <c r="I143" s="139">
        <f>I127</f>
        <v>5.8</v>
      </c>
      <c r="J143" s="126">
        <f t="shared" ref="J143:K143" si="14">J127</f>
        <v>100</v>
      </c>
      <c r="K143" s="126">
        <f t="shared" si="14"/>
        <v>100</v>
      </c>
      <c r="L143" s="4"/>
      <c r="M143" s="4"/>
      <c r="N143" s="4"/>
      <c r="O143" s="4"/>
      <c r="P143"/>
      <c r="Q143"/>
      <c r="R143"/>
      <c r="S143"/>
      <c r="T143"/>
      <c r="U143"/>
      <c r="V143"/>
      <c r="W143"/>
      <c r="X143"/>
      <c r="Y143"/>
      <c r="Z143"/>
      <c r="AA143"/>
      <c r="AB143"/>
      <c r="AC143"/>
      <c r="AD143"/>
      <c r="AE143"/>
      <c r="AF143"/>
      <c r="AG143"/>
      <c r="AH143"/>
      <c r="AI143"/>
      <c r="AJ143"/>
      <c r="AK143"/>
      <c r="AL143"/>
      <c r="AM143"/>
      <c r="AN143"/>
      <c r="AO143"/>
      <c r="AP143"/>
      <c r="AQ143"/>
      <c r="AR143"/>
      <c r="AS143"/>
      <c r="AT143"/>
      <c r="AU143"/>
      <c r="AV143"/>
      <c r="AW143"/>
      <c r="AX143"/>
      <c r="AY143"/>
      <c r="AZ143"/>
      <c r="BA143"/>
      <c r="BB143"/>
      <c r="BC143"/>
      <c r="BD143"/>
      <c r="BE143"/>
      <c r="BF143"/>
      <c r="BG143"/>
      <c r="BH143"/>
      <c r="BI143"/>
      <c r="BJ143"/>
      <c r="BK143"/>
      <c r="BL143"/>
      <c r="BM143"/>
      <c r="BN143"/>
      <c r="BO143"/>
      <c r="BP143"/>
      <c r="BQ143"/>
      <c r="BR143"/>
      <c r="BS143"/>
      <c r="BT143"/>
      <c r="BU143"/>
      <c r="BV143"/>
      <c r="BW143"/>
      <c r="BX143"/>
      <c r="BY143"/>
      <c r="BZ143"/>
      <c r="CA143"/>
      <c r="CB143"/>
      <c r="CC143"/>
      <c r="CD143"/>
      <c r="CE143"/>
      <c r="CF143"/>
      <c r="CG143"/>
      <c r="CH143"/>
      <c r="CI143"/>
      <c r="CJ143"/>
      <c r="CK143"/>
      <c r="CL143"/>
      <c r="CM143"/>
      <c r="CN143"/>
      <c r="CO143"/>
      <c r="CP143"/>
      <c r="CQ143"/>
      <c r="CR143"/>
      <c r="CS143"/>
      <c r="CT143"/>
      <c r="CU143"/>
      <c r="CV143"/>
      <c r="CW143"/>
      <c r="CX143"/>
      <c r="CY143"/>
      <c r="CZ143"/>
      <c r="DA143"/>
      <c r="DB143"/>
      <c r="DC143"/>
      <c r="DD143"/>
      <c r="DE143"/>
      <c r="DF143"/>
      <c r="DG143"/>
      <c r="DH143"/>
      <c r="DI143"/>
      <c r="DJ143"/>
      <c r="DK143"/>
      <c r="DL143"/>
      <c r="DM143"/>
      <c r="DN143"/>
      <c r="DO143"/>
      <c r="DP143"/>
      <c r="DQ143"/>
      <c r="DR143"/>
      <c r="DS143"/>
      <c r="DT143"/>
      <c r="DU143"/>
      <c r="DV143"/>
      <c r="DW143"/>
      <c r="DX143"/>
      <c r="DY143"/>
      <c r="DZ143"/>
      <c r="EA143"/>
      <c r="EB143"/>
      <c r="EC143"/>
      <c r="ED143"/>
      <c r="EE143"/>
      <c r="EF143"/>
      <c r="EG143"/>
      <c r="EH143"/>
      <c r="EI143"/>
      <c r="EJ143"/>
      <c r="EK143"/>
      <c r="EL143"/>
      <c r="EM143"/>
      <c r="EN143"/>
      <c r="EO143"/>
      <c r="EP143"/>
      <c r="EQ143"/>
      <c r="ER143"/>
      <c r="ES143"/>
      <c r="ET143"/>
      <c r="EU143"/>
      <c r="EV143"/>
      <c r="EW143"/>
      <c r="EX143"/>
      <c r="EY143"/>
      <c r="EZ143"/>
      <c r="FA143"/>
      <c r="FB143"/>
      <c r="FC143"/>
      <c r="FD143"/>
      <c r="FE143"/>
      <c r="FF143"/>
      <c r="FG143"/>
      <c r="FH143"/>
      <c r="FI143"/>
      <c r="FJ143"/>
      <c r="FK143"/>
      <c r="FL143"/>
      <c r="FM143"/>
      <c r="FN143"/>
      <c r="FO143"/>
      <c r="FP143"/>
      <c r="FQ143"/>
      <c r="FR143"/>
      <c r="FS143"/>
      <c r="FT143"/>
      <c r="FU143"/>
      <c r="FV143"/>
      <c r="FW143"/>
      <c r="FX143"/>
      <c r="FY143"/>
      <c r="FZ143"/>
      <c r="GA143"/>
      <c r="GB143"/>
      <c r="GC143"/>
      <c r="GD143"/>
      <c r="GE143"/>
      <c r="GF143"/>
      <c r="GG143"/>
      <c r="GH143"/>
      <c r="GI143"/>
      <c r="GJ143"/>
      <c r="GK143"/>
      <c r="GL143"/>
      <c r="GM143"/>
      <c r="GN143"/>
      <c r="GO143"/>
      <c r="GP143"/>
      <c r="GQ143"/>
      <c r="GR143"/>
      <c r="GS143"/>
      <c r="GT143"/>
      <c r="GU143"/>
      <c r="GV143"/>
      <c r="GW143"/>
      <c r="GX143"/>
      <c r="GY143"/>
      <c r="GZ143"/>
      <c r="HA143"/>
      <c r="HB143"/>
      <c r="HC143"/>
      <c r="HD143"/>
      <c r="HE143"/>
      <c r="HF143"/>
      <c r="HG143"/>
      <c r="HH143"/>
      <c r="HI143"/>
      <c r="HJ143"/>
      <c r="HK143"/>
      <c r="HL143"/>
      <c r="HM143"/>
      <c r="HN143"/>
      <c r="HO143"/>
      <c r="HP143"/>
      <c r="HQ143"/>
      <c r="HR143"/>
      <c r="HS143"/>
      <c r="HT143"/>
      <c r="HU143"/>
    </row>
    <row r="144" spans="1:229" ht="26.25" customHeight="1">
      <c r="A144" s="113" t="s">
        <v>60</v>
      </c>
      <c r="B144" s="264" t="s">
        <v>127</v>
      </c>
      <c r="C144" s="265"/>
      <c r="D144" s="265"/>
      <c r="E144" s="265"/>
      <c r="F144" s="133"/>
      <c r="G144" s="117"/>
      <c r="H144" s="117"/>
      <c r="I144" s="140"/>
      <c r="J144" s="121"/>
      <c r="K144" s="121"/>
      <c r="L144" s="4"/>
      <c r="M144" s="4"/>
      <c r="N144" s="4"/>
      <c r="O144" s="4"/>
      <c r="P144"/>
      <c r="Q144"/>
      <c r="R144"/>
      <c r="S144"/>
      <c r="T144"/>
      <c r="U144"/>
      <c r="V144"/>
      <c r="W144"/>
      <c r="X144"/>
      <c r="Y144"/>
      <c r="Z144"/>
      <c r="AA144"/>
      <c r="AB144"/>
      <c r="AC144"/>
      <c r="AD144"/>
      <c r="AE144"/>
      <c r="AF144"/>
      <c r="AG144"/>
      <c r="AH144"/>
      <c r="AI144"/>
      <c r="AJ144"/>
      <c r="AK144"/>
      <c r="AL144"/>
      <c r="AM144"/>
      <c r="AN144"/>
      <c r="AO144"/>
      <c r="AP144"/>
      <c r="AQ144"/>
      <c r="AR144"/>
      <c r="AS144"/>
      <c r="AT144"/>
      <c r="AU144"/>
      <c r="AV144"/>
      <c r="AW144"/>
      <c r="AX144"/>
      <c r="AY144"/>
      <c r="AZ144"/>
      <c r="BA144"/>
      <c r="BB144"/>
      <c r="BC144"/>
      <c r="BD144"/>
      <c r="BE144"/>
      <c r="BF144"/>
      <c r="BG144"/>
      <c r="BH144"/>
      <c r="BI144"/>
      <c r="BJ144"/>
      <c r="BK144"/>
      <c r="BL144"/>
      <c r="BM144"/>
      <c r="BN144"/>
      <c r="BO144"/>
      <c r="BP144"/>
      <c r="BQ144"/>
      <c r="BR144"/>
      <c r="BS144"/>
      <c r="BT144"/>
      <c r="BU144"/>
      <c r="BV144"/>
      <c r="BW144"/>
      <c r="BX144"/>
      <c r="BY144"/>
      <c r="BZ144"/>
      <c r="CA144"/>
      <c r="CB144"/>
      <c r="CC144"/>
      <c r="CD144"/>
      <c r="CE144"/>
      <c r="CF144"/>
      <c r="CG144"/>
      <c r="CH144"/>
      <c r="CI144"/>
      <c r="CJ144"/>
      <c r="CK144"/>
      <c r="CL144"/>
      <c r="CM144"/>
      <c r="CN144"/>
      <c r="CO144"/>
      <c r="CP144"/>
      <c r="CQ144"/>
      <c r="CR144"/>
      <c r="CS144"/>
      <c r="CT144"/>
      <c r="CU144"/>
      <c r="CV144"/>
      <c r="CW144"/>
      <c r="CX144"/>
      <c r="CY144"/>
      <c r="CZ144"/>
      <c r="DA144"/>
      <c r="DB144"/>
      <c r="DC144"/>
      <c r="DD144"/>
      <c r="DE144"/>
      <c r="DF144"/>
      <c r="DG144"/>
      <c r="DH144"/>
      <c r="DI144"/>
      <c r="DJ144"/>
      <c r="DK144"/>
      <c r="DL144"/>
      <c r="DM144"/>
      <c r="DN144"/>
      <c r="DO144"/>
      <c r="DP144"/>
      <c r="DQ144"/>
      <c r="DR144"/>
      <c r="DS144"/>
      <c r="DT144"/>
      <c r="DU144"/>
      <c r="DV144"/>
      <c r="DW144"/>
      <c r="DX144"/>
      <c r="DY144"/>
      <c r="DZ144"/>
      <c r="EA144"/>
      <c r="EB144"/>
      <c r="EC144"/>
      <c r="ED144"/>
      <c r="EE144"/>
      <c r="EF144"/>
      <c r="EG144"/>
      <c r="EH144"/>
      <c r="EI144"/>
      <c r="EJ144"/>
      <c r="EK144"/>
      <c r="EL144"/>
      <c r="EM144"/>
      <c r="EN144"/>
      <c r="EO144"/>
      <c r="EP144"/>
      <c r="EQ144"/>
      <c r="ER144"/>
      <c r="ES144"/>
      <c r="ET144"/>
      <c r="EU144"/>
      <c r="EV144"/>
      <c r="EW144"/>
      <c r="EX144"/>
      <c r="EY144"/>
      <c r="EZ144"/>
      <c r="FA144"/>
      <c r="FB144"/>
      <c r="FC144"/>
      <c r="FD144"/>
      <c r="FE144"/>
      <c r="FF144"/>
      <c r="FG144"/>
      <c r="FH144"/>
      <c r="FI144"/>
      <c r="FJ144"/>
      <c r="FK144"/>
      <c r="FL144"/>
      <c r="FM144"/>
      <c r="FN144"/>
      <c r="FO144"/>
      <c r="FP144"/>
      <c r="FQ144"/>
      <c r="FR144"/>
      <c r="FS144"/>
      <c r="FT144"/>
      <c r="FU144"/>
      <c r="FV144"/>
      <c r="FW144"/>
      <c r="FX144"/>
      <c r="FY144"/>
      <c r="FZ144"/>
      <c r="GA144"/>
      <c r="GB144"/>
      <c r="GC144"/>
      <c r="GD144"/>
      <c r="GE144"/>
      <c r="GF144"/>
      <c r="GG144"/>
      <c r="GH144"/>
      <c r="GI144"/>
      <c r="GJ144"/>
      <c r="GK144"/>
      <c r="GL144"/>
      <c r="GM144"/>
      <c r="GN144"/>
      <c r="GO144"/>
      <c r="GP144"/>
      <c r="GQ144"/>
      <c r="GR144"/>
      <c r="GS144"/>
      <c r="GT144"/>
      <c r="GU144"/>
      <c r="GV144"/>
      <c r="GW144"/>
      <c r="GX144"/>
      <c r="GY144"/>
      <c r="GZ144"/>
      <c r="HA144"/>
      <c r="HB144"/>
      <c r="HC144"/>
      <c r="HD144"/>
      <c r="HE144"/>
      <c r="HF144"/>
      <c r="HG144"/>
      <c r="HH144"/>
      <c r="HI144"/>
      <c r="HJ144"/>
      <c r="HK144"/>
      <c r="HL144"/>
      <c r="HM144"/>
      <c r="HN144"/>
      <c r="HO144"/>
      <c r="HP144"/>
      <c r="HQ144"/>
      <c r="HR144"/>
      <c r="HS144"/>
      <c r="HT144"/>
      <c r="HU144"/>
    </row>
    <row r="145" spans="1:229" ht="26.25" customHeight="1">
      <c r="A145" s="113" t="s">
        <v>61</v>
      </c>
      <c r="B145" s="262" t="s">
        <v>98</v>
      </c>
      <c r="C145" s="263"/>
      <c r="D145" s="263"/>
      <c r="E145" s="263"/>
      <c r="F145" s="133"/>
      <c r="G145" s="117"/>
      <c r="H145" s="117"/>
      <c r="I145" s="140"/>
      <c r="J145" s="121"/>
      <c r="K145" s="121"/>
      <c r="L145" s="4"/>
      <c r="M145" s="4"/>
      <c r="N145" s="4"/>
      <c r="O145" s="4"/>
      <c r="P145"/>
      <c r="Q145"/>
      <c r="R145"/>
      <c r="S145"/>
      <c r="T145"/>
      <c r="U145"/>
      <c r="V145"/>
      <c r="W145"/>
      <c r="X145"/>
      <c r="Y145"/>
      <c r="Z145"/>
      <c r="AA145"/>
      <c r="AB145"/>
      <c r="AC145"/>
      <c r="AD145"/>
      <c r="AE145"/>
      <c r="AF145"/>
      <c r="AG145"/>
      <c r="AH145"/>
      <c r="AI145"/>
      <c r="AJ145"/>
      <c r="AK145"/>
      <c r="AL145"/>
      <c r="AM145"/>
      <c r="AN145"/>
      <c r="AO145"/>
      <c r="AP145"/>
      <c r="AQ145"/>
      <c r="AR145"/>
      <c r="AS145"/>
      <c r="AT145"/>
      <c r="AU145"/>
      <c r="AV145"/>
      <c r="AW145"/>
      <c r="AX145"/>
      <c r="AY145"/>
      <c r="AZ145"/>
      <c r="BA145"/>
      <c r="BB145"/>
      <c r="BC145"/>
      <c r="BD145"/>
      <c r="BE145"/>
      <c r="BF145"/>
      <c r="BG145"/>
      <c r="BH145"/>
      <c r="BI145"/>
      <c r="BJ145"/>
      <c r="BK145"/>
      <c r="BL145"/>
      <c r="BM145"/>
      <c r="BN145"/>
      <c r="BO145"/>
      <c r="BP145"/>
      <c r="BQ145"/>
      <c r="BR145"/>
      <c r="BS145"/>
      <c r="BT145"/>
      <c r="BU145"/>
      <c r="BV145"/>
      <c r="BW145"/>
      <c r="BX145"/>
      <c r="BY145"/>
      <c r="BZ145"/>
      <c r="CA145"/>
      <c r="CB145"/>
      <c r="CC145"/>
      <c r="CD145"/>
      <c r="CE145"/>
      <c r="CF145"/>
      <c r="CG145"/>
      <c r="CH145"/>
      <c r="CI145"/>
      <c r="CJ145"/>
      <c r="CK145"/>
      <c r="CL145"/>
      <c r="CM145"/>
      <c r="CN145"/>
      <c r="CO145"/>
      <c r="CP145"/>
      <c r="CQ145"/>
      <c r="CR145"/>
      <c r="CS145"/>
      <c r="CT145"/>
      <c r="CU145"/>
      <c r="CV145"/>
      <c r="CW145"/>
      <c r="CX145"/>
      <c r="CY145"/>
      <c r="CZ145"/>
      <c r="DA145"/>
      <c r="DB145"/>
      <c r="DC145"/>
      <c r="DD145"/>
      <c r="DE145"/>
      <c r="DF145"/>
      <c r="DG145"/>
      <c r="DH145"/>
      <c r="DI145"/>
      <c r="DJ145"/>
      <c r="DK145"/>
      <c r="DL145"/>
      <c r="DM145"/>
      <c r="DN145"/>
      <c r="DO145"/>
      <c r="DP145"/>
      <c r="DQ145"/>
      <c r="DR145"/>
      <c r="DS145"/>
      <c r="DT145"/>
      <c r="DU145"/>
      <c r="DV145"/>
      <c r="DW145"/>
      <c r="DX145"/>
      <c r="DY145"/>
      <c r="DZ145"/>
      <c r="EA145"/>
      <c r="EB145"/>
      <c r="EC145"/>
      <c r="ED145"/>
      <c r="EE145"/>
      <c r="EF145"/>
      <c r="EG145"/>
      <c r="EH145"/>
      <c r="EI145"/>
      <c r="EJ145"/>
      <c r="EK145"/>
      <c r="EL145"/>
      <c r="EM145"/>
      <c r="EN145"/>
      <c r="EO145"/>
      <c r="EP145"/>
      <c r="EQ145"/>
      <c r="ER145"/>
      <c r="ES145"/>
      <c r="ET145"/>
      <c r="EU145"/>
      <c r="EV145"/>
      <c r="EW145"/>
      <c r="EX145"/>
      <c r="EY145"/>
      <c r="EZ145"/>
      <c r="FA145"/>
      <c r="FB145"/>
      <c r="FC145"/>
      <c r="FD145"/>
      <c r="FE145"/>
      <c r="FF145"/>
      <c r="FG145"/>
      <c r="FH145"/>
      <c r="FI145"/>
      <c r="FJ145"/>
      <c r="FK145"/>
      <c r="FL145"/>
      <c r="FM145"/>
      <c r="FN145"/>
      <c r="FO145"/>
      <c r="FP145"/>
      <c r="FQ145"/>
      <c r="FR145"/>
      <c r="FS145"/>
      <c r="FT145"/>
      <c r="FU145"/>
      <c r="FV145"/>
      <c r="FW145"/>
      <c r="FX145"/>
      <c r="FY145"/>
      <c r="FZ145"/>
      <c r="GA145"/>
      <c r="GB145"/>
      <c r="GC145"/>
      <c r="GD145"/>
      <c r="GE145"/>
      <c r="GF145"/>
      <c r="GG145"/>
      <c r="GH145"/>
      <c r="GI145"/>
      <c r="GJ145"/>
      <c r="GK145"/>
      <c r="GL145"/>
      <c r="GM145"/>
      <c r="GN145"/>
      <c r="GO145"/>
      <c r="GP145"/>
      <c r="GQ145"/>
      <c r="GR145"/>
      <c r="GS145"/>
      <c r="GT145"/>
      <c r="GU145"/>
      <c r="GV145"/>
      <c r="GW145"/>
      <c r="GX145"/>
      <c r="GY145"/>
      <c r="GZ145"/>
      <c r="HA145"/>
      <c r="HB145"/>
      <c r="HC145"/>
      <c r="HD145"/>
      <c r="HE145"/>
      <c r="HF145"/>
      <c r="HG145"/>
      <c r="HH145"/>
      <c r="HI145"/>
      <c r="HJ145"/>
      <c r="HK145"/>
      <c r="HL145"/>
      <c r="HM145"/>
      <c r="HN145"/>
      <c r="HO145"/>
      <c r="HP145"/>
      <c r="HQ145"/>
      <c r="HR145"/>
      <c r="HS145"/>
      <c r="HT145"/>
      <c r="HU145"/>
    </row>
    <row r="146" spans="1:229" ht="26.25" customHeight="1">
      <c r="A146" s="113" t="s">
        <v>62</v>
      </c>
      <c r="B146" s="262" t="s">
        <v>99</v>
      </c>
      <c r="C146" s="263"/>
      <c r="D146" s="263"/>
      <c r="E146" s="263"/>
      <c r="F146" s="133"/>
      <c r="G146" s="116">
        <f>G130</f>
        <v>0</v>
      </c>
      <c r="H146" s="116">
        <f>H130</f>
        <v>3628.3</v>
      </c>
      <c r="I146" s="139">
        <f>I130</f>
        <v>1325.2</v>
      </c>
      <c r="J146" s="126">
        <f t="shared" ref="J146:K146" si="15">J130</f>
        <v>3629.3</v>
      </c>
      <c r="K146" s="126">
        <f t="shared" si="15"/>
        <v>2012.3</v>
      </c>
      <c r="L146" s="4"/>
      <c r="M146" s="4"/>
      <c r="N146" s="4"/>
      <c r="O146" s="4"/>
      <c r="P146"/>
      <c r="Q146"/>
      <c r="R146"/>
      <c r="S146"/>
      <c r="T146"/>
      <c r="U146"/>
      <c r="V146"/>
      <c r="W146"/>
      <c r="X146"/>
      <c r="Y146"/>
      <c r="Z146"/>
      <c r="AA146"/>
      <c r="AB146"/>
      <c r="AC146"/>
      <c r="AD146"/>
      <c r="AE146"/>
      <c r="AF146"/>
      <c r="AG146"/>
      <c r="AH146"/>
      <c r="AI146"/>
      <c r="AJ146"/>
      <c r="AK146"/>
      <c r="AL146"/>
      <c r="AM146"/>
      <c r="AN146"/>
      <c r="AO146"/>
      <c r="AP146"/>
      <c r="AQ146"/>
      <c r="AR146"/>
      <c r="AS146"/>
      <c r="AT146"/>
      <c r="AU146"/>
      <c r="AV146"/>
      <c r="AW146"/>
      <c r="AX146"/>
      <c r="AY146"/>
      <c r="AZ146"/>
      <c r="BA146"/>
      <c r="BB146"/>
      <c r="BC146"/>
      <c r="BD146"/>
      <c r="BE146"/>
      <c r="BF146"/>
      <c r="BG146"/>
      <c r="BH146"/>
      <c r="BI146"/>
      <c r="BJ146"/>
      <c r="BK146"/>
      <c r="BL146"/>
      <c r="BM146"/>
      <c r="BN146"/>
      <c r="BO146"/>
      <c r="BP146"/>
      <c r="BQ146"/>
      <c r="BR146"/>
      <c r="BS146"/>
      <c r="BT146"/>
      <c r="BU146"/>
      <c r="BV146"/>
      <c r="BW146"/>
      <c r="BX146"/>
      <c r="BY146"/>
      <c r="BZ146"/>
      <c r="CA146"/>
      <c r="CB146"/>
      <c r="CC146"/>
      <c r="CD146"/>
      <c r="CE146"/>
      <c r="CF146"/>
      <c r="CG146"/>
      <c r="CH146"/>
      <c r="CI146"/>
      <c r="CJ146"/>
      <c r="CK146"/>
      <c r="CL146"/>
      <c r="CM146"/>
      <c r="CN146"/>
      <c r="CO146"/>
      <c r="CP146"/>
      <c r="CQ146"/>
      <c r="CR146"/>
      <c r="CS146"/>
      <c r="CT146"/>
      <c r="CU146"/>
      <c r="CV146"/>
      <c r="CW146"/>
      <c r="CX146"/>
      <c r="CY146"/>
      <c r="CZ146"/>
      <c r="DA146"/>
      <c r="DB146"/>
      <c r="DC146"/>
      <c r="DD146"/>
      <c r="DE146"/>
      <c r="DF146"/>
      <c r="DG146"/>
      <c r="DH146"/>
      <c r="DI146"/>
      <c r="DJ146"/>
      <c r="DK146"/>
      <c r="DL146"/>
      <c r="DM146"/>
      <c r="DN146"/>
      <c r="DO146"/>
      <c r="DP146"/>
      <c r="DQ146"/>
      <c r="DR146"/>
      <c r="DS146"/>
      <c r="DT146"/>
      <c r="DU146"/>
      <c r="DV146"/>
      <c r="DW146"/>
      <c r="DX146"/>
      <c r="DY146"/>
      <c r="DZ146"/>
      <c r="EA146"/>
      <c r="EB146"/>
      <c r="EC146"/>
      <c r="ED146"/>
      <c r="EE146"/>
      <c r="EF146"/>
      <c r="EG146"/>
      <c r="EH146"/>
      <c r="EI146"/>
      <c r="EJ146"/>
      <c r="EK146"/>
      <c r="EL146"/>
      <c r="EM146"/>
      <c r="EN146"/>
      <c r="EO146"/>
      <c r="EP146"/>
      <c r="EQ146"/>
      <c r="ER146"/>
      <c r="ES146"/>
      <c r="ET146"/>
      <c r="EU146"/>
      <c r="EV146"/>
      <c r="EW146"/>
      <c r="EX146"/>
      <c r="EY146"/>
      <c r="EZ146"/>
      <c r="FA146"/>
      <c r="FB146"/>
      <c r="FC146"/>
      <c r="FD146"/>
      <c r="FE146"/>
      <c r="FF146"/>
      <c r="FG146"/>
      <c r="FH146"/>
      <c r="FI146"/>
      <c r="FJ146"/>
      <c r="FK146"/>
      <c r="FL146"/>
      <c r="FM146"/>
      <c r="FN146"/>
      <c r="FO146"/>
      <c r="FP146"/>
      <c r="FQ146"/>
      <c r="FR146"/>
      <c r="FS146"/>
      <c r="FT146"/>
      <c r="FU146"/>
      <c r="FV146"/>
      <c r="FW146"/>
      <c r="FX146"/>
      <c r="FY146"/>
      <c r="FZ146"/>
      <c r="GA146"/>
      <c r="GB146"/>
      <c r="GC146"/>
      <c r="GD146"/>
      <c r="GE146"/>
      <c r="GF146"/>
      <c r="GG146"/>
      <c r="GH146"/>
      <c r="GI146"/>
      <c r="GJ146"/>
      <c r="GK146"/>
      <c r="GL146"/>
      <c r="GM146"/>
      <c r="GN146"/>
      <c r="GO146"/>
      <c r="GP146"/>
      <c r="GQ146"/>
      <c r="GR146"/>
      <c r="GS146"/>
      <c r="GT146"/>
      <c r="GU146"/>
      <c r="GV146"/>
      <c r="GW146"/>
      <c r="GX146"/>
      <c r="GY146"/>
      <c r="GZ146"/>
      <c r="HA146"/>
      <c r="HB146"/>
      <c r="HC146"/>
      <c r="HD146"/>
      <c r="HE146"/>
      <c r="HF146"/>
      <c r="HG146"/>
      <c r="HH146"/>
      <c r="HI146"/>
      <c r="HJ146"/>
      <c r="HK146"/>
      <c r="HL146"/>
      <c r="HM146"/>
      <c r="HN146"/>
      <c r="HO146"/>
      <c r="HP146"/>
      <c r="HQ146"/>
      <c r="HR146"/>
      <c r="HS146"/>
      <c r="HT146"/>
      <c r="HU146"/>
    </row>
    <row r="147" spans="1:229" ht="26.25" customHeight="1">
      <c r="A147" s="113" t="s">
        <v>100</v>
      </c>
      <c r="B147" s="262" t="s">
        <v>101</v>
      </c>
      <c r="C147" s="263"/>
      <c r="D147" s="263"/>
      <c r="E147" s="263"/>
      <c r="F147" s="133"/>
      <c r="G147" s="116">
        <f>G128</f>
        <v>2.5</v>
      </c>
      <c r="H147" s="116">
        <f>H128</f>
        <v>2.5</v>
      </c>
      <c r="I147" s="139">
        <f>I128</f>
        <v>2.5</v>
      </c>
      <c r="J147" s="126">
        <f t="shared" ref="J147:K147" si="16">J128</f>
        <v>0.5</v>
      </c>
      <c r="K147" s="126">
        <f t="shared" si="16"/>
        <v>0.5</v>
      </c>
      <c r="L147" s="4"/>
      <c r="M147" s="4"/>
      <c r="N147" s="4"/>
      <c r="O147" s="4"/>
      <c r="P147"/>
      <c r="Q147"/>
      <c r="R147"/>
      <c r="S147"/>
      <c r="T147"/>
      <c r="U147"/>
      <c r="V147"/>
      <c r="W147"/>
      <c r="X147"/>
      <c r="Y147"/>
      <c r="Z147"/>
      <c r="AA147"/>
      <c r="AB147"/>
      <c r="AC147"/>
      <c r="AD147"/>
      <c r="AE147"/>
      <c r="AF147"/>
      <c r="AG147"/>
      <c r="AH147"/>
      <c r="AI147"/>
      <c r="AJ147"/>
      <c r="AK147"/>
      <c r="AL147"/>
      <c r="AM147"/>
      <c r="AN147"/>
      <c r="AO147"/>
      <c r="AP147"/>
      <c r="AQ147"/>
      <c r="AR147"/>
      <c r="AS147"/>
      <c r="AT147"/>
      <c r="AU147"/>
      <c r="AV147"/>
      <c r="AW147"/>
      <c r="AX147"/>
      <c r="AY147"/>
      <c r="AZ147"/>
      <c r="BA147"/>
      <c r="BB147"/>
      <c r="BC147"/>
      <c r="BD147"/>
      <c r="BE147"/>
      <c r="BF147"/>
      <c r="BG147"/>
      <c r="BH147"/>
      <c r="BI147"/>
      <c r="BJ147"/>
      <c r="BK147"/>
      <c r="BL147"/>
      <c r="BM147"/>
      <c r="BN147"/>
      <c r="BO147"/>
      <c r="BP147"/>
      <c r="BQ147"/>
      <c r="BR147"/>
      <c r="BS147"/>
      <c r="BT147"/>
      <c r="BU147"/>
      <c r="BV147"/>
      <c r="BW147"/>
      <c r="BX147"/>
      <c r="BY147"/>
      <c r="BZ147"/>
      <c r="CA147"/>
      <c r="CB147"/>
      <c r="CC147"/>
      <c r="CD147"/>
      <c r="CE147"/>
      <c r="CF147"/>
      <c r="CG147"/>
      <c r="CH147"/>
      <c r="CI147"/>
      <c r="CJ147"/>
      <c r="CK147"/>
      <c r="CL147"/>
      <c r="CM147"/>
      <c r="CN147"/>
      <c r="CO147"/>
      <c r="CP147"/>
      <c r="CQ147"/>
      <c r="CR147"/>
      <c r="CS147"/>
      <c r="CT147"/>
      <c r="CU147"/>
      <c r="CV147"/>
      <c r="CW147"/>
      <c r="CX147"/>
      <c r="CY147"/>
      <c r="CZ147"/>
      <c r="DA147"/>
      <c r="DB147"/>
      <c r="DC147"/>
      <c r="DD147"/>
      <c r="DE147"/>
      <c r="DF147"/>
      <c r="DG147"/>
      <c r="DH147"/>
      <c r="DI147"/>
      <c r="DJ147"/>
      <c r="DK147"/>
      <c r="DL147"/>
      <c r="DM147"/>
      <c r="DN147"/>
      <c r="DO147"/>
      <c r="DP147"/>
      <c r="DQ147"/>
      <c r="DR147"/>
      <c r="DS147"/>
      <c r="DT147"/>
      <c r="DU147"/>
      <c r="DV147"/>
      <c r="DW147"/>
      <c r="DX147"/>
      <c r="DY147"/>
      <c r="DZ147"/>
      <c r="EA147"/>
      <c r="EB147"/>
      <c r="EC147"/>
      <c r="ED147"/>
      <c r="EE147"/>
      <c r="EF147"/>
      <c r="EG147"/>
      <c r="EH147"/>
      <c r="EI147"/>
      <c r="EJ147"/>
      <c r="EK147"/>
      <c r="EL147"/>
      <c r="EM147"/>
      <c r="EN147"/>
      <c r="EO147"/>
      <c r="EP147"/>
      <c r="EQ147"/>
      <c r="ER147"/>
      <c r="ES147"/>
      <c r="ET147"/>
      <c r="EU147"/>
      <c r="EV147"/>
      <c r="EW147"/>
      <c r="EX147"/>
      <c r="EY147"/>
      <c r="EZ147"/>
      <c r="FA147"/>
      <c r="FB147"/>
      <c r="FC147"/>
      <c r="FD147"/>
      <c r="FE147"/>
      <c r="FF147"/>
      <c r="FG147"/>
      <c r="FH147"/>
      <c r="FI147"/>
      <c r="FJ147"/>
      <c r="FK147"/>
      <c r="FL147"/>
      <c r="FM147"/>
      <c r="FN147"/>
      <c r="FO147"/>
      <c r="FP147"/>
      <c r="FQ147"/>
      <c r="FR147"/>
      <c r="FS147"/>
      <c r="FT147"/>
      <c r="FU147"/>
      <c r="FV147"/>
      <c r="FW147"/>
      <c r="FX147"/>
      <c r="FY147"/>
      <c r="FZ147"/>
      <c r="GA147"/>
      <c r="GB147"/>
      <c r="GC147"/>
      <c r="GD147"/>
      <c r="GE147"/>
      <c r="GF147"/>
      <c r="GG147"/>
      <c r="GH147"/>
      <c r="GI147"/>
      <c r="GJ147"/>
      <c r="GK147"/>
      <c r="GL147"/>
      <c r="GM147"/>
      <c r="GN147"/>
      <c r="GO147"/>
      <c r="GP147"/>
      <c r="GQ147"/>
      <c r="GR147"/>
      <c r="GS147"/>
      <c r="GT147"/>
      <c r="GU147"/>
      <c r="GV147"/>
      <c r="GW147"/>
      <c r="GX147"/>
      <c r="GY147"/>
      <c r="GZ147"/>
      <c r="HA147"/>
      <c r="HB147"/>
      <c r="HC147"/>
      <c r="HD147"/>
      <c r="HE147"/>
      <c r="HF147"/>
      <c r="HG147"/>
      <c r="HH147"/>
      <c r="HI147"/>
      <c r="HJ147"/>
      <c r="HK147"/>
      <c r="HL147"/>
      <c r="HM147"/>
      <c r="HN147"/>
      <c r="HO147"/>
      <c r="HP147"/>
      <c r="HQ147"/>
      <c r="HR147"/>
      <c r="HS147"/>
      <c r="HT147"/>
      <c r="HU147"/>
    </row>
    <row r="148" spans="1:229" ht="26.25" customHeight="1">
      <c r="A148" s="113" t="s">
        <v>102</v>
      </c>
      <c r="B148" s="266" t="s">
        <v>103</v>
      </c>
      <c r="C148" s="267"/>
      <c r="D148" s="267"/>
      <c r="E148" s="267"/>
      <c r="F148" s="133"/>
      <c r="G148" s="137">
        <f>G66</f>
        <v>4.9000000000000004</v>
      </c>
      <c r="H148" s="137">
        <f>H66</f>
        <v>3.1</v>
      </c>
      <c r="I148" s="139">
        <f>I66</f>
        <v>3.1</v>
      </c>
      <c r="J148" s="120">
        <f t="shared" ref="J148:K148" si="17">J66</f>
        <v>0</v>
      </c>
      <c r="K148" s="120">
        <f t="shared" si="17"/>
        <v>0</v>
      </c>
      <c r="L148" s="4"/>
      <c r="M148" s="4"/>
      <c r="N148" s="4"/>
      <c r="O148" s="4"/>
      <c r="P148"/>
      <c r="Q148"/>
      <c r="R148"/>
      <c r="S148"/>
      <c r="T148"/>
      <c r="U148"/>
      <c r="V148"/>
      <c r="W148"/>
      <c r="X148"/>
      <c r="Y148"/>
      <c r="Z148"/>
      <c r="AA148"/>
      <c r="AB148"/>
      <c r="AC148"/>
      <c r="AD148"/>
      <c r="AE148"/>
      <c r="AF148"/>
      <c r="AG148"/>
      <c r="AH148"/>
      <c r="AI148"/>
      <c r="AJ148"/>
      <c r="AK148"/>
      <c r="AL148"/>
      <c r="AM148"/>
      <c r="AN148"/>
      <c r="AO148"/>
      <c r="AP148"/>
      <c r="AQ148"/>
      <c r="AR148"/>
      <c r="AS148"/>
      <c r="AT148"/>
      <c r="AU148"/>
      <c r="AV148"/>
      <c r="AW148"/>
      <c r="AX148"/>
      <c r="AY148"/>
      <c r="AZ148"/>
      <c r="BA148"/>
      <c r="BB148"/>
      <c r="BC148"/>
      <c r="BD148"/>
      <c r="BE148"/>
      <c r="BF148"/>
      <c r="BG148"/>
      <c r="BH148"/>
      <c r="BI148"/>
      <c r="BJ148"/>
      <c r="BK148"/>
      <c r="BL148"/>
      <c r="BM148"/>
      <c r="BN148"/>
      <c r="BO148"/>
      <c r="BP148"/>
      <c r="BQ148"/>
      <c r="BR148"/>
      <c r="BS148"/>
      <c r="BT148"/>
      <c r="BU148"/>
      <c r="BV148"/>
      <c r="BW148"/>
      <c r="BX148"/>
      <c r="BY148"/>
      <c r="BZ148"/>
      <c r="CA148"/>
      <c r="CB148"/>
      <c r="CC148"/>
      <c r="CD148"/>
      <c r="CE148"/>
      <c r="CF148"/>
      <c r="CG148"/>
      <c r="CH148"/>
      <c r="CI148"/>
      <c r="CJ148"/>
      <c r="CK148"/>
      <c r="CL148"/>
      <c r="CM148"/>
      <c r="CN148"/>
      <c r="CO148"/>
      <c r="CP148"/>
      <c r="CQ148"/>
      <c r="CR148"/>
      <c r="CS148"/>
      <c r="CT148"/>
      <c r="CU148"/>
      <c r="CV148"/>
      <c r="CW148"/>
      <c r="CX148"/>
      <c r="CY148"/>
      <c r="CZ148"/>
      <c r="DA148"/>
      <c r="DB148"/>
      <c r="DC148"/>
      <c r="DD148"/>
      <c r="DE148"/>
      <c r="DF148"/>
      <c r="DG148"/>
      <c r="DH148"/>
      <c r="DI148"/>
      <c r="DJ148"/>
      <c r="DK148"/>
      <c r="DL148"/>
      <c r="DM148"/>
      <c r="DN148"/>
      <c r="DO148"/>
      <c r="DP148"/>
      <c r="DQ148"/>
      <c r="DR148"/>
      <c r="DS148"/>
      <c r="DT148"/>
      <c r="DU148"/>
      <c r="DV148"/>
      <c r="DW148"/>
      <c r="DX148"/>
      <c r="DY148"/>
      <c r="DZ148"/>
      <c r="EA148"/>
      <c r="EB148"/>
      <c r="EC148"/>
      <c r="ED148"/>
      <c r="EE148"/>
      <c r="EF148"/>
      <c r="EG148"/>
      <c r="EH148"/>
      <c r="EI148"/>
      <c r="EJ148"/>
      <c r="EK148"/>
      <c r="EL148"/>
      <c r="EM148"/>
      <c r="EN148"/>
      <c r="EO148"/>
      <c r="EP148"/>
      <c r="EQ148"/>
      <c r="ER148"/>
      <c r="ES148"/>
      <c r="ET148"/>
      <c r="EU148"/>
      <c r="EV148"/>
      <c r="EW148"/>
      <c r="EX148"/>
      <c r="EY148"/>
      <c r="EZ148"/>
      <c r="FA148"/>
      <c r="FB148"/>
      <c r="FC148"/>
      <c r="FD148"/>
      <c r="FE148"/>
      <c r="FF148"/>
      <c r="FG148"/>
      <c r="FH148"/>
      <c r="FI148"/>
      <c r="FJ148"/>
      <c r="FK148"/>
      <c r="FL148"/>
      <c r="FM148"/>
      <c r="FN148"/>
      <c r="FO148"/>
      <c r="FP148"/>
      <c r="FQ148"/>
      <c r="FR148"/>
      <c r="FS148"/>
      <c r="FT148"/>
      <c r="FU148"/>
      <c r="FV148"/>
      <c r="FW148"/>
      <c r="FX148"/>
      <c r="FY148"/>
      <c r="FZ148"/>
      <c r="GA148"/>
      <c r="GB148"/>
      <c r="GC148"/>
      <c r="GD148"/>
      <c r="GE148"/>
      <c r="GF148"/>
      <c r="GG148"/>
      <c r="GH148"/>
      <c r="GI148"/>
      <c r="GJ148"/>
      <c r="GK148"/>
      <c r="GL148"/>
      <c r="GM148"/>
      <c r="GN148"/>
      <c r="GO148"/>
      <c r="GP148"/>
      <c r="GQ148"/>
      <c r="GR148"/>
      <c r="GS148"/>
      <c r="GT148"/>
      <c r="GU148"/>
      <c r="GV148"/>
      <c r="GW148"/>
      <c r="GX148"/>
      <c r="GY148"/>
      <c r="GZ148"/>
      <c r="HA148"/>
      <c r="HB148"/>
      <c r="HC148"/>
      <c r="HD148"/>
      <c r="HE148"/>
      <c r="HF148"/>
      <c r="HG148"/>
      <c r="HH148"/>
      <c r="HI148"/>
      <c r="HJ148"/>
      <c r="HK148"/>
      <c r="HL148"/>
      <c r="HM148"/>
      <c r="HN148"/>
      <c r="HO148"/>
      <c r="HP148"/>
      <c r="HQ148"/>
      <c r="HR148"/>
      <c r="HS148"/>
      <c r="HT148"/>
      <c r="HU148"/>
    </row>
    <row r="149" spans="1:229" ht="15" customHeight="1">
      <c r="A149" s="134" t="s">
        <v>63</v>
      </c>
      <c r="B149" s="260" t="s">
        <v>64</v>
      </c>
      <c r="C149" s="261"/>
      <c r="D149" s="261"/>
      <c r="E149" s="261"/>
      <c r="F149" s="135"/>
      <c r="G149" s="115">
        <f>G131</f>
        <v>0</v>
      </c>
      <c r="H149" s="115">
        <f>H131</f>
        <v>52.5</v>
      </c>
      <c r="I149" s="115">
        <f t="shared" ref="I149:K149" si="18">I131</f>
        <v>0</v>
      </c>
      <c r="J149" s="115">
        <f t="shared" si="18"/>
        <v>0</v>
      </c>
      <c r="K149" s="125">
        <f t="shared" si="18"/>
        <v>0</v>
      </c>
      <c r="L149" s="4"/>
      <c r="M149" s="4"/>
      <c r="N149" s="4"/>
      <c r="O149" s="4"/>
      <c r="P149"/>
      <c r="Q149"/>
      <c r="R149"/>
      <c r="S149"/>
      <c r="T149"/>
      <c r="U149"/>
      <c r="V149"/>
      <c r="W149"/>
      <c r="X149"/>
      <c r="Y149"/>
      <c r="Z149"/>
      <c r="AA149"/>
      <c r="AB149"/>
      <c r="AC149"/>
      <c r="AD149"/>
      <c r="AE149"/>
      <c r="AF149"/>
      <c r="AG149"/>
      <c r="AH149"/>
      <c r="AI149"/>
      <c r="AJ149"/>
      <c r="AK149"/>
      <c r="AL149"/>
      <c r="AM149"/>
      <c r="AN149"/>
      <c r="AO149"/>
      <c r="AP149"/>
      <c r="AQ149"/>
      <c r="AR149"/>
      <c r="AS149"/>
      <c r="AT149"/>
      <c r="AU149"/>
      <c r="AV149"/>
      <c r="AW149"/>
      <c r="AX149"/>
      <c r="AY149"/>
      <c r="AZ149"/>
      <c r="BA149"/>
      <c r="BB149"/>
      <c r="BC149"/>
      <c r="BD149"/>
      <c r="BE149"/>
      <c r="BF149"/>
      <c r="BG149"/>
      <c r="BH149"/>
      <c r="BI149"/>
      <c r="BJ149"/>
      <c r="BK149"/>
      <c r="BL149"/>
      <c r="BM149"/>
      <c r="BN149"/>
      <c r="BO149"/>
      <c r="BP149"/>
      <c r="BQ149"/>
      <c r="BR149"/>
      <c r="BS149"/>
      <c r="BT149"/>
      <c r="BU149"/>
      <c r="BV149"/>
      <c r="BW149"/>
      <c r="BX149"/>
      <c r="BY149"/>
      <c r="BZ149"/>
      <c r="CA149"/>
      <c r="CB149"/>
      <c r="CC149"/>
      <c r="CD149"/>
      <c r="CE149"/>
      <c r="CF149"/>
      <c r="CG149"/>
      <c r="CH149"/>
      <c r="CI149"/>
      <c r="CJ149"/>
      <c r="CK149"/>
      <c r="CL149"/>
      <c r="CM149"/>
      <c r="CN149"/>
      <c r="CO149"/>
      <c r="CP149"/>
      <c r="CQ149"/>
      <c r="CR149"/>
      <c r="CS149"/>
      <c r="CT149"/>
      <c r="CU149"/>
      <c r="CV149"/>
      <c r="CW149"/>
      <c r="CX149"/>
      <c r="CY149"/>
      <c r="CZ149"/>
      <c r="DA149"/>
      <c r="DB149"/>
      <c r="DC149"/>
      <c r="DD149"/>
      <c r="DE149"/>
      <c r="DF149"/>
      <c r="DG149"/>
      <c r="DH149"/>
      <c r="DI149"/>
      <c r="DJ149"/>
      <c r="DK149"/>
      <c r="DL149"/>
      <c r="DM149"/>
      <c r="DN149"/>
      <c r="DO149"/>
      <c r="DP149"/>
      <c r="DQ149"/>
      <c r="DR149"/>
      <c r="DS149"/>
      <c r="DT149"/>
      <c r="DU149"/>
      <c r="DV149"/>
      <c r="DW149"/>
      <c r="DX149"/>
      <c r="DY149"/>
      <c r="DZ149"/>
      <c r="EA149"/>
      <c r="EB149"/>
      <c r="EC149"/>
      <c r="ED149"/>
      <c r="EE149"/>
      <c r="EF149"/>
      <c r="EG149"/>
      <c r="EH149"/>
      <c r="EI149"/>
      <c r="EJ149"/>
      <c r="EK149"/>
      <c r="EL149"/>
      <c r="EM149"/>
      <c r="EN149"/>
      <c r="EO149"/>
      <c r="EP149"/>
      <c r="EQ149"/>
      <c r="ER149"/>
      <c r="ES149"/>
      <c r="ET149"/>
      <c r="EU149"/>
      <c r="EV149"/>
      <c r="EW149"/>
      <c r="EX149"/>
      <c r="EY149"/>
      <c r="EZ149"/>
      <c r="FA149"/>
      <c r="FB149"/>
      <c r="FC149"/>
      <c r="FD149"/>
      <c r="FE149"/>
      <c r="FF149"/>
      <c r="FG149"/>
      <c r="FH149"/>
      <c r="FI149"/>
      <c r="FJ149"/>
      <c r="FK149"/>
      <c r="FL149"/>
      <c r="FM149"/>
      <c r="FN149"/>
      <c r="FO149"/>
      <c r="FP149"/>
      <c r="FQ149"/>
      <c r="FR149"/>
      <c r="FS149"/>
      <c r="FT149"/>
      <c r="FU149"/>
      <c r="FV149"/>
      <c r="FW149"/>
      <c r="FX149"/>
      <c r="FY149"/>
      <c r="FZ149"/>
      <c r="GA149"/>
      <c r="GB149"/>
      <c r="GC149"/>
      <c r="GD149"/>
      <c r="GE149"/>
      <c r="GF149"/>
      <c r="GG149"/>
      <c r="GH149"/>
      <c r="GI149"/>
      <c r="GJ149"/>
      <c r="GK149"/>
      <c r="GL149"/>
      <c r="GM149"/>
      <c r="GN149"/>
      <c r="GO149"/>
      <c r="GP149"/>
      <c r="GQ149"/>
      <c r="GR149"/>
      <c r="GS149"/>
      <c r="GT149"/>
      <c r="GU149"/>
      <c r="GV149"/>
      <c r="GW149"/>
      <c r="GX149"/>
      <c r="GY149"/>
      <c r="GZ149"/>
      <c r="HA149"/>
      <c r="HB149"/>
      <c r="HC149"/>
      <c r="HD149"/>
      <c r="HE149"/>
      <c r="HF149"/>
      <c r="HG149"/>
      <c r="HH149"/>
      <c r="HI149"/>
      <c r="HJ149"/>
      <c r="HK149"/>
      <c r="HL149"/>
      <c r="HM149"/>
      <c r="HN149"/>
      <c r="HO149"/>
      <c r="HP149"/>
      <c r="HQ149"/>
      <c r="HR149"/>
      <c r="HS149"/>
      <c r="HT149"/>
      <c r="HU149"/>
    </row>
    <row r="150" spans="1:229" ht="19.5" customHeight="1">
      <c r="A150" s="254" t="s">
        <v>176</v>
      </c>
      <c r="B150" s="255"/>
      <c r="C150" s="255"/>
      <c r="D150" s="255"/>
      <c r="E150" s="255"/>
      <c r="F150" s="136"/>
      <c r="G150" s="114">
        <f>SUM(G137+G149)</f>
        <v>3396.7000000000007</v>
      </c>
      <c r="H150" s="114">
        <f>SUM(H137+H149)</f>
        <v>7932.8000000000011</v>
      </c>
      <c r="I150" s="128">
        <f>SUM(I137+I149)</f>
        <v>5549.2000000000007</v>
      </c>
      <c r="J150" s="128">
        <f t="shared" ref="J150:K150" si="19">SUM(J137+J149)</f>
        <v>8193.5</v>
      </c>
      <c r="K150" s="128">
        <f t="shared" si="19"/>
        <v>6223.5999999999995</v>
      </c>
      <c r="L150" s="4"/>
      <c r="M150" s="4"/>
      <c r="N150" s="4"/>
      <c r="O150" s="4"/>
    </row>
    <row r="151" spans="1:229" ht="23.25" customHeight="1">
      <c r="A151" s="4"/>
      <c r="B151" s="4"/>
      <c r="C151" s="4"/>
      <c r="D151" s="4"/>
      <c r="E151" s="7"/>
      <c r="F151" s="6"/>
      <c r="G151" s="142"/>
      <c r="H151" s="142"/>
      <c r="I151" s="142"/>
      <c r="J151" s="142"/>
      <c r="K151" s="142"/>
      <c r="L151" s="4"/>
      <c r="M151" s="4"/>
      <c r="N151" s="4"/>
      <c r="O151" s="4"/>
    </row>
    <row r="152" spans="1:229" ht="36.75" customHeight="1">
      <c r="A152" s="4"/>
      <c r="B152" s="4"/>
      <c r="C152" s="4"/>
      <c r="D152" s="4"/>
      <c r="E152" s="7"/>
      <c r="F152" s="6"/>
      <c r="G152" s="4"/>
      <c r="H152" s="4"/>
      <c r="I152" s="4"/>
      <c r="J152" s="4"/>
      <c r="K152" s="122"/>
      <c r="L152" s="4"/>
      <c r="M152" s="4"/>
      <c r="N152" s="4"/>
      <c r="O152" s="4"/>
    </row>
    <row r="153" spans="1:229" ht="45.75" customHeight="1">
      <c r="A153" s="4"/>
      <c r="B153" s="4"/>
      <c r="C153" s="4"/>
      <c r="D153" s="4"/>
      <c r="E153" s="7"/>
      <c r="F153" s="6"/>
      <c r="G153" s="4"/>
      <c r="H153" s="4"/>
      <c r="I153" s="4"/>
      <c r="J153" s="4"/>
      <c r="K153" s="4"/>
      <c r="L153" s="4"/>
      <c r="M153" s="4"/>
      <c r="N153" s="4"/>
      <c r="O153" s="4"/>
    </row>
    <row r="154" spans="1:229" ht="42.75" customHeight="1">
      <c r="A154" s="4"/>
      <c r="B154" s="4"/>
      <c r="C154" s="4"/>
      <c r="D154" s="4"/>
      <c r="E154" s="7"/>
      <c r="F154" s="6"/>
      <c r="G154" s="4"/>
      <c r="H154" s="4"/>
      <c r="I154" s="4"/>
      <c r="J154" s="4"/>
      <c r="K154" s="4"/>
      <c r="L154" s="4"/>
      <c r="M154" s="4"/>
      <c r="N154" s="4"/>
      <c r="O154" s="4"/>
    </row>
    <row r="155" spans="1:229" ht="39" customHeight="1">
      <c r="A155" s="4"/>
      <c r="B155" s="4"/>
      <c r="C155" s="4"/>
      <c r="D155" s="4"/>
      <c r="E155" s="7"/>
      <c r="F155" s="6"/>
      <c r="G155" s="4"/>
      <c r="H155" s="4"/>
      <c r="I155" s="4"/>
      <c r="J155" s="4"/>
      <c r="K155" s="4"/>
      <c r="L155" s="4"/>
      <c r="M155" s="4"/>
      <c r="N155" s="4"/>
      <c r="O155" s="4"/>
    </row>
    <row r="156" spans="1:229" ht="45.75" customHeight="1">
      <c r="A156" s="4"/>
      <c r="B156" s="4"/>
      <c r="C156" s="4"/>
      <c r="D156" s="4"/>
      <c r="E156" s="7"/>
      <c r="F156" s="6"/>
      <c r="G156" s="4"/>
      <c r="H156" s="4"/>
      <c r="I156" s="4"/>
      <c r="J156" s="4"/>
      <c r="K156" s="4"/>
      <c r="L156" s="4"/>
      <c r="M156" s="4"/>
      <c r="N156" s="4"/>
      <c r="O156" s="4"/>
    </row>
    <row r="157" spans="1:229" ht="48.75" customHeight="1">
      <c r="A157" s="4"/>
      <c r="B157" s="4"/>
      <c r="C157" s="4"/>
      <c r="D157" s="4"/>
      <c r="E157" s="7"/>
      <c r="F157" s="6"/>
      <c r="G157" s="4"/>
      <c r="H157" s="4"/>
      <c r="I157" s="4"/>
      <c r="J157" s="4"/>
      <c r="K157" s="4"/>
      <c r="L157" s="4"/>
      <c r="M157" s="4"/>
      <c r="N157" s="4"/>
      <c r="O157" s="4"/>
    </row>
    <row r="158" spans="1:229" ht="36" customHeight="1">
      <c r="A158" s="4"/>
      <c r="B158" s="4"/>
      <c r="C158" s="4"/>
      <c r="D158" s="4"/>
      <c r="E158" s="7"/>
      <c r="F158" s="6"/>
      <c r="G158" s="4"/>
      <c r="H158" s="4"/>
      <c r="I158" s="4"/>
      <c r="J158" s="4"/>
      <c r="K158" s="4"/>
      <c r="L158" s="4"/>
      <c r="M158" s="4"/>
      <c r="N158" s="4"/>
      <c r="O158" s="4"/>
    </row>
    <row r="159" spans="1:229" ht="48" customHeight="1">
      <c r="A159" s="4"/>
      <c r="B159" s="4"/>
      <c r="C159" s="4"/>
      <c r="D159" s="4"/>
      <c r="E159" s="7"/>
      <c r="F159" s="6"/>
      <c r="G159" s="4"/>
      <c r="H159" s="4"/>
      <c r="I159" s="4"/>
      <c r="J159" s="4"/>
      <c r="K159" s="4"/>
      <c r="L159" s="4"/>
      <c r="M159" s="4"/>
      <c r="N159" s="4"/>
      <c r="O159" s="4"/>
    </row>
    <row r="160" spans="1:229" ht="55.5" customHeight="1">
      <c r="A160" s="4"/>
      <c r="B160" s="4"/>
      <c r="C160" s="4"/>
      <c r="D160" s="4"/>
      <c r="E160" s="7"/>
      <c r="F160" s="6"/>
      <c r="G160" s="4"/>
      <c r="H160" s="4"/>
      <c r="I160" s="4"/>
      <c r="J160" s="4"/>
      <c r="K160" s="4"/>
      <c r="L160" s="4"/>
      <c r="M160" s="4"/>
      <c r="N160" s="4"/>
      <c r="O160" s="4"/>
    </row>
    <row r="161" spans="1:15" ht="42" customHeight="1">
      <c r="A161" s="4"/>
      <c r="B161" s="4"/>
      <c r="C161" s="4"/>
      <c r="D161" s="4"/>
      <c r="E161" s="7"/>
      <c r="F161" s="6"/>
      <c r="G161" s="4"/>
      <c r="H161" s="4"/>
      <c r="I161" s="4"/>
      <c r="J161" s="4"/>
      <c r="K161" s="4"/>
      <c r="L161" s="4"/>
      <c r="M161" s="4"/>
      <c r="N161" s="4"/>
      <c r="O161" s="4"/>
    </row>
    <row r="162" spans="1:15" ht="51.75" customHeight="1">
      <c r="A162" s="4"/>
      <c r="B162" s="4"/>
      <c r="C162" s="4"/>
      <c r="D162" s="4"/>
      <c r="E162" s="7"/>
      <c r="F162" s="6"/>
      <c r="G162" s="4"/>
      <c r="H162" s="4"/>
      <c r="I162" s="4"/>
      <c r="J162" s="4"/>
      <c r="K162" s="4"/>
      <c r="L162" s="4"/>
      <c r="M162" s="4"/>
      <c r="N162" s="4"/>
      <c r="O162" s="4"/>
    </row>
    <row r="163" spans="1:15" ht="48.75" customHeight="1">
      <c r="A163" s="4"/>
      <c r="B163" s="4"/>
      <c r="C163" s="4"/>
      <c r="D163" s="4"/>
      <c r="E163" s="7"/>
      <c r="F163" s="6"/>
      <c r="G163" s="4"/>
      <c r="H163" s="4"/>
      <c r="I163" s="4"/>
      <c r="J163" s="4"/>
      <c r="K163" s="4"/>
      <c r="L163" s="4"/>
      <c r="M163" s="4"/>
      <c r="N163" s="4"/>
      <c r="O163" s="4"/>
    </row>
    <row r="164" spans="1:15" ht="45.75" customHeight="1">
      <c r="A164" s="4"/>
      <c r="B164" s="4"/>
      <c r="C164" s="4"/>
      <c r="D164" s="4"/>
      <c r="E164" s="7"/>
      <c r="F164" s="6"/>
      <c r="G164" s="4"/>
      <c r="H164" s="4"/>
      <c r="I164" s="4"/>
      <c r="J164" s="4"/>
      <c r="K164" s="4"/>
      <c r="L164" s="4"/>
      <c r="M164" s="4"/>
      <c r="N164" s="4"/>
      <c r="O164" s="4"/>
    </row>
    <row r="165" spans="1:15" ht="38.25" customHeight="1">
      <c r="A165" s="4"/>
      <c r="B165" s="4"/>
      <c r="C165" s="4"/>
      <c r="D165" s="4"/>
      <c r="E165" s="7"/>
      <c r="F165" s="6"/>
      <c r="G165" s="4"/>
      <c r="H165" s="4"/>
      <c r="I165" s="4"/>
      <c r="J165" s="4"/>
      <c r="K165" s="4"/>
      <c r="L165" s="4"/>
      <c r="M165" s="4"/>
      <c r="N165" s="4"/>
      <c r="O165" s="4"/>
    </row>
    <row r="166" spans="1:15" ht="36" customHeight="1">
      <c r="A166" s="4"/>
      <c r="B166" s="4"/>
      <c r="C166" s="4"/>
      <c r="D166" s="4"/>
      <c r="E166" s="7"/>
      <c r="F166" s="6"/>
      <c r="G166" s="4"/>
      <c r="H166" s="4"/>
      <c r="I166" s="4"/>
      <c r="J166" s="4"/>
      <c r="K166" s="4"/>
      <c r="L166" s="4"/>
      <c r="M166" s="4"/>
      <c r="N166" s="4"/>
      <c r="O166" s="4"/>
    </row>
    <row r="167" spans="1:15" ht="30.75" customHeight="1">
      <c r="A167" s="4"/>
      <c r="B167" s="4"/>
      <c r="C167" s="4"/>
      <c r="D167" s="4"/>
      <c r="E167" s="7"/>
      <c r="F167" s="6"/>
      <c r="G167" s="4"/>
      <c r="H167" s="4"/>
      <c r="I167" s="4"/>
      <c r="J167" s="4"/>
      <c r="K167" s="4"/>
      <c r="L167" s="4"/>
      <c r="M167" s="4"/>
      <c r="N167" s="4"/>
      <c r="O167" s="4"/>
    </row>
    <row r="168" spans="1:15">
      <c r="A168" s="4"/>
      <c r="B168" s="4"/>
      <c r="C168" s="4"/>
      <c r="D168" s="4"/>
      <c r="E168" s="7"/>
      <c r="F168" s="6"/>
      <c r="G168" s="4"/>
      <c r="H168" s="4"/>
      <c r="I168" s="4"/>
      <c r="J168" s="4"/>
      <c r="K168" s="4"/>
      <c r="L168" s="4"/>
      <c r="M168" s="4"/>
      <c r="N168" s="4"/>
      <c r="O168" s="4"/>
    </row>
    <row r="169" spans="1:15">
      <c r="A169" s="4"/>
      <c r="B169" s="4"/>
      <c r="C169" s="4"/>
      <c r="D169" s="4"/>
      <c r="E169" s="7"/>
      <c r="F169" s="6"/>
      <c r="G169" s="4"/>
      <c r="H169" s="4"/>
      <c r="I169" s="4"/>
      <c r="J169" s="4"/>
      <c r="K169" s="4"/>
      <c r="L169" s="4"/>
      <c r="M169" s="4"/>
      <c r="N169" s="4"/>
      <c r="O169" s="4"/>
    </row>
    <row r="170" spans="1:15">
      <c r="A170" s="4"/>
      <c r="B170" s="4"/>
      <c r="C170" s="4"/>
      <c r="D170" s="4"/>
      <c r="E170" s="7"/>
      <c r="F170" s="6"/>
      <c r="G170" s="4"/>
      <c r="H170" s="4"/>
      <c r="I170" s="4"/>
      <c r="J170" s="4"/>
      <c r="K170" s="4"/>
      <c r="L170" s="4"/>
      <c r="M170" s="4"/>
      <c r="N170" s="4"/>
      <c r="O170" s="4"/>
    </row>
    <row r="171" spans="1:15" ht="21.75" customHeight="1">
      <c r="A171" s="4"/>
      <c r="B171" s="4"/>
      <c r="C171" s="4"/>
      <c r="D171" s="4"/>
      <c r="E171" s="7"/>
      <c r="F171" s="6"/>
      <c r="G171" s="4"/>
      <c r="H171" s="4"/>
      <c r="I171" s="4"/>
      <c r="J171" s="4"/>
      <c r="K171" s="4"/>
      <c r="L171" s="4"/>
      <c r="M171" s="4"/>
      <c r="N171" s="4"/>
      <c r="O171" s="4"/>
    </row>
    <row r="172" spans="1:15">
      <c r="A172" s="4"/>
      <c r="B172" s="4"/>
      <c r="C172" s="4"/>
      <c r="D172" s="4"/>
      <c r="E172" s="7"/>
      <c r="F172" s="6"/>
      <c r="G172" s="4"/>
      <c r="H172" s="4"/>
      <c r="I172" s="4"/>
      <c r="J172" s="4"/>
      <c r="K172" s="4"/>
      <c r="L172" s="4"/>
      <c r="M172" s="4"/>
      <c r="N172" s="4"/>
      <c r="O172" s="4"/>
    </row>
    <row r="173" spans="1:15">
      <c r="A173" s="4"/>
      <c r="B173" s="4"/>
      <c r="C173" s="4"/>
      <c r="D173" s="4"/>
      <c r="E173" s="7"/>
      <c r="F173" s="6"/>
      <c r="G173" s="4"/>
      <c r="H173" s="4"/>
      <c r="I173" s="4"/>
      <c r="J173" s="4"/>
      <c r="K173" s="4"/>
      <c r="L173" s="4"/>
      <c r="M173" s="4"/>
      <c r="N173" s="4"/>
      <c r="O173" s="4"/>
    </row>
    <row r="174" spans="1:15" ht="15.6" customHeight="1">
      <c r="A174" s="4"/>
      <c r="B174" s="4"/>
      <c r="C174" s="4"/>
      <c r="D174" s="4"/>
      <c r="E174" s="7"/>
      <c r="F174" s="6"/>
      <c r="G174" s="4"/>
      <c r="H174" s="4"/>
      <c r="I174" s="4"/>
      <c r="J174" s="4"/>
      <c r="K174" s="4"/>
      <c r="L174" s="4"/>
      <c r="M174" s="4"/>
      <c r="N174" s="4"/>
      <c r="O174" s="4"/>
    </row>
    <row r="175" spans="1:15">
      <c r="A175" s="4"/>
      <c r="B175" s="4"/>
      <c r="C175" s="4"/>
      <c r="D175" s="4"/>
      <c r="E175" s="7"/>
      <c r="F175" s="6"/>
      <c r="G175" s="4"/>
      <c r="H175" s="4"/>
      <c r="I175" s="4"/>
      <c r="J175" s="4"/>
      <c r="K175" s="4"/>
      <c r="L175" s="4"/>
      <c r="M175" s="4"/>
      <c r="N175" s="4"/>
      <c r="O175" s="4"/>
    </row>
    <row r="176" spans="1:15" ht="12.75" customHeight="1">
      <c r="A176" s="4"/>
      <c r="B176" s="4"/>
      <c r="C176" s="4"/>
      <c r="D176" s="4"/>
      <c r="E176" s="7"/>
      <c r="F176" s="6"/>
      <c r="G176" s="4"/>
      <c r="H176" s="4"/>
      <c r="I176" s="4"/>
      <c r="J176" s="4"/>
      <c r="K176" s="4"/>
      <c r="L176" s="4"/>
      <c r="M176" s="4"/>
      <c r="N176" s="4"/>
      <c r="O176" s="4"/>
    </row>
    <row r="177" spans="1:15">
      <c r="A177" s="4"/>
      <c r="B177" s="4"/>
      <c r="C177" s="4"/>
      <c r="D177" s="4"/>
      <c r="E177" s="7"/>
      <c r="F177" s="6"/>
      <c r="G177" s="4"/>
      <c r="H177" s="4"/>
      <c r="I177" s="4"/>
      <c r="J177" s="4"/>
      <c r="K177" s="4"/>
      <c r="L177" s="4"/>
      <c r="M177" s="4"/>
      <c r="N177" s="4"/>
      <c r="O177" s="4"/>
    </row>
    <row r="178" spans="1:15">
      <c r="A178" s="4"/>
      <c r="B178" s="4"/>
      <c r="C178" s="4"/>
      <c r="D178" s="4"/>
      <c r="E178" s="7"/>
      <c r="F178" s="6"/>
      <c r="G178" s="4"/>
      <c r="H178" s="4"/>
      <c r="I178" s="4"/>
      <c r="J178" s="4"/>
      <c r="K178" s="4"/>
      <c r="L178" s="4"/>
      <c r="M178" s="4"/>
      <c r="N178" s="4"/>
      <c r="O178" s="4"/>
    </row>
    <row r="179" spans="1:15">
      <c r="A179" s="4"/>
      <c r="B179" s="4"/>
      <c r="C179" s="4"/>
      <c r="D179" s="4"/>
      <c r="E179" s="7"/>
      <c r="F179" s="6"/>
      <c r="G179" s="4"/>
      <c r="H179" s="4"/>
      <c r="I179" s="4"/>
      <c r="J179" s="4"/>
      <c r="K179" s="4"/>
      <c r="L179" s="4"/>
      <c r="M179" s="4"/>
      <c r="N179" s="4"/>
      <c r="O179" s="4"/>
    </row>
    <row r="180" spans="1:15">
      <c r="A180" s="4"/>
      <c r="B180" s="4"/>
      <c r="C180" s="4"/>
      <c r="D180" s="4"/>
      <c r="E180" s="7"/>
      <c r="F180" s="6"/>
      <c r="G180" s="4"/>
      <c r="H180" s="4"/>
      <c r="I180" s="4"/>
      <c r="J180" s="4"/>
      <c r="K180" s="4"/>
      <c r="L180" s="4"/>
      <c r="M180" s="4"/>
      <c r="N180" s="4"/>
      <c r="O180" s="4"/>
    </row>
    <row r="181" spans="1:15">
      <c r="A181" s="4"/>
      <c r="B181" s="4"/>
      <c r="C181" s="4"/>
      <c r="D181" s="4"/>
      <c r="E181" s="7"/>
      <c r="F181" s="6"/>
      <c r="G181" s="4"/>
      <c r="H181" s="4"/>
      <c r="I181" s="4"/>
      <c r="J181" s="4"/>
      <c r="K181" s="4"/>
      <c r="L181" s="4"/>
      <c r="M181" s="4"/>
      <c r="N181" s="4"/>
      <c r="O181" s="4"/>
    </row>
    <row r="182" spans="1:15">
      <c r="A182" s="4"/>
      <c r="B182" s="4"/>
      <c r="C182" s="4"/>
      <c r="D182" s="4"/>
      <c r="E182" s="7"/>
      <c r="F182" s="6"/>
      <c r="G182" s="4"/>
      <c r="H182" s="4"/>
      <c r="I182" s="4"/>
      <c r="J182" s="4"/>
      <c r="K182" s="4"/>
      <c r="L182" s="4"/>
      <c r="M182" s="4"/>
      <c r="N182" s="4"/>
      <c r="O182" s="4"/>
    </row>
    <row r="183" spans="1:15">
      <c r="A183" s="4"/>
      <c r="B183" s="4"/>
      <c r="C183" s="4"/>
      <c r="D183" s="4"/>
      <c r="E183" s="7"/>
      <c r="F183" s="6"/>
      <c r="G183" s="4"/>
      <c r="H183" s="4"/>
      <c r="I183" s="4"/>
      <c r="J183" s="4"/>
      <c r="K183" s="4"/>
      <c r="L183" s="4"/>
      <c r="M183" s="4"/>
      <c r="N183" s="4"/>
      <c r="O183" s="4"/>
    </row>
    <row r="184" spans="1:15" ht="24" customHeight="1">
      <c r="A184" s="4"/>
      <c r="B184" s="4"/>
      <c r="C184" s="4"/>
      <c r="D184" s="4"/>
      <c r="E184" s="7"/>
      <c r="F184" s="6"/>
      <c r="G184" s="4"/>
      <c r="H184" s="4"/>
      <c r="I184" s="4"/>
      <c r="J184" s="4"/>
      <c r="K184" s="4"/>
      <c r="L184" s="4"/>
      <c r="M184" s="4"/>
      <c r="N184" s="4"/>
      <c r="O184" s="4"/>
    </row>
    <row r="185" spans="1:15" ht="16.5" customHeight="1">
      <c r="A185" s="4"/>
      <c r="B185" s="4"/>
      <c r="C185" s="4"/>
      <c r="D185" s="4"/>
      <c r="E185" s="7"/>
      <c r="F185" s="6"/>
      <c r="G185" s="4"/>
      <c r="H185" s="4"/>
      <c r="I185" s="4"/>
      <c r="J185" s="4"/>
      <c r="K185" s="4"/>
      <c r="L185" s="4"/>
      <c r="M185" s="4"/>
      <c r="N185" s="4"/>
      <c r="O185" s="4"/>
    </row>
    <row r="186" spans="1:15" ht="15.75" customHeight="1">
      <c r="A186" s="4"/>
      <c r="B186" s="4"/>
      <c r="C186" s="4"/>
      <c r="D186" s="4"/>
      <c r="E186" s="7"/>
      <c r="F186" s="6"/>
      <c r="G186" s="4"/>
      <c r="H186" s="4"/>
      <c r="I186" s="4"/>
      <c r="J186" s="4"/>
      <c r="K186" s="4"/>
      <c r="L186" s="4"/>
      <c r="M186" s="4"/>
      <c r="N186" s="4"/>
      <c r="O186" s="4"/>
    </row>
    <row r="187" spans="1:15" ht="12" customHeight="1">
      <c r="A187" s="4"/>
      <c r="B187" s="4"/>
      <c r="C187" s="4"/>
      <c r="D187" s="4"/>
      <c r="E187" s="7"/>
      <c r="F187" s="6"/>
      <c r="G187" s="4"/>
      <c r="H187" s="4"/>
      <c r="I187" s="4"/>
      <c r="J187" s="4"/>
      <c r="K187" s="4"/>
      <c r="L187" s="4"/>
      <c r="M187" s="4"/>
      <c r="N187" s="4"/>
      <c r="O187" s="4"/>
    </row>
    <row r="188" spans="1:15">
      <c r="A188" s="4"/>
      <c r="B188" s="4"/>
      <c r="C188" s="4"/>
      <c r="D188" s="4"/>
      <c r="E188" s="7"/>
      <c r="F188" s="6"/>
      <c r="G188" s="4"/>
      <c r="H188" s="4"/>
      <c r="I188" s="4"/>
      <c r="J188" s="4"/>
      <c r="K188" s="4"/>
      <c r="L188" s="4"/>
      <c r="M188" s="4"/>
      <c r="N188" s="4"/>
      <c r="O188" s="4"/>
    </row>
    <row r="189" spans="1:15">
      <c r="A189" s="4"/>
      <c r="B189" s="4"/>
      <c r="C189" s="4"/>
      <c r="D189" s="4"/>
      <c r="E189" s="7"/>
      <c r="F189" s="6"/>
      <c r="G189" s="4"/>
      <c r="H189" s="4"/>
      <c r="I189" s="4"/>
      <c r="J189" s="4"/>
      <c r="K189" s="4"/>
      <c r="L189" s="4"/>
      <c r="M189" s="4"/>
      <c r="N189" s="4"/>
      <c r="O189" s="4"/>
    </row>
    <row r="190" spans="1:15" ht="11.25" customHeight="1">
      <c r="A190" s="4"/>
      <c r="B190" s="4"/>
      <c r="C190" s="4"/>
      <c r="D190" s="4"/>
      <c r="E190" s="7"/>
      <c r="F190" s="6"/>
      <c r="G190" s="4"/>
      <c r="H190" s="4"/>
      <c r="I190" s="4"/>
      <c r="J190" s="4"/>
      <c r="K190" s="4"/>
      <c r="L190" s="4"/>
      <c r="M190" s="4"/>
      <c r="N190" s="4"/>
      <c r="O190" s="4"/>
    </row>
    <row r="191" spans="1:15" ht="12.75" hidden="1" customHeight="1">
      <c r="A191" s="4"/>
      <c r="B191" s="4"/>
      <c r="C191" s="4"/>
      <c r="D191" s="4"/>
      <c r="E191" s="7"/>
      <c r="F191" s="6"/>
      <c r="G191" s="4"/>
      <c r="H191" s="4"/>
      <c r="I191" s="4"/>
      <c r="J191" s="4"/>
      <c r="K191" s="4"/>
      <c r="L191" s="4"/>
      <c r="M191" s="4"/>
      <c r="N191" s="4"/>
      <c r="O191" s="4"/>
    </row>
    <row r="192" spans="1:15" ht="17.25" customHeight="1">
      <c r="A192" s="4"/>
      <c r="B192" s="4"/>
      <c r="C192" s="4"/>
      <c r="D192" s="4"/>
      <c r="E192" s="7"/>
      <c r="F192" s="6"/>
      <c r="G192" s="4"/>
      <c r="H192" s="4"/>
      <c r="I192" s="4"/>
      <c r="J192" s="4"/>
      <c r="K192" s="4"/>
      <c r="L192" s="4"/>
      <c r="M192" s="4"/>
      <c r="N192" s="4"/>
      <c r="O192" s="4"/>
    </row>
    <row r="193" spans="1:15" ht="17.25" customHeight="1">
      <c r="A193" s="4"/>
      <c r="B193" s="4"/>
      <c r="C193" s="4"/>
      <c r="D193" s="4"/>
      <c r="E193" s="7"/>
      <c r="F193" s="6"/>
      <c r="G193" s="4"/>
      <c r="H193" s="4"/>
      <c r="I193" s="4"/>
      <c r="J193" s="4"/>
      <c r="K193" s="4"/>
      <c r="L193" s="4"/>
      <c r="M193" s="4"/>
      <c r="N193" s="4"/>
      <c r="O193" s="4"/>
    </row>
    <row r="194" spans="1:15">
      <c r="A194" s="4"/>
      <c r="B194" s="4"/>
      <c r="C194" s="4"/>
      <c r="D194" s="4"/>
      <c r="E194" s="7"/>
      <c r="F194" s="6"/>
      <c r="G194" s="4"/>
      <c r="H194" s="4"/>
      <c r="I194" s="4"/>
      <c r="J194" s="4"/>
      <c r="K194" s="4"/>
      <c r="L194" s="4"/>
      <c r="M194" s="4"/>
      <c r="N194" s="4"/>
      <c r="O194" s="4"/>
    </row>
    <row r="195" spans="1:15">
      <c r="A195" s="4"/>
      <c r="B195" s="4"/>
      <c r="C195" s="4"/>
      <c r="D195" s="4"/>
      <c r="E195" s="7"/>
      <c r="F195" s="6"/>
      <c r="G195" s="4"/>
      <c r="H195" s="4"/>
      <c r="I195" s="4"/>
      <c r="J195" s="4"/>
      <c r="K195" s="4"/>
      <c r="L195" s="4"/>
      <c r="M195" s="4"/>
      <c r="N195" s="4"/>
      <c r="O195" s="4"/>
    </row>
    <row r="196" spans="1:15">
      <c r="A196" s="4"/>
      <c r="B196" s="4"/>
      <c r="C196" s="4"/>
      <c r="D196" s="4"/>
      <c r="E196" s="7"/>
      <c r="F196" s="6"/>
      <c r="G196" s="4"/>
      <c r="H196" s="4"/>
      <c r="I196" s="4"/>
      <c r="J196" s="4"/>
      <c r="K196" s="4"/>
      <c r="L196" s="4"/>
      <c r="M196" s="4"/>
      <c r="N196" s="4"/>
      <c r="O196" s="4"/>
    </row>
    <row r="197" spans="1:15">
      <c r="A197" s="4"/>
      <c r="B197" s="4"/>
      <c r="C197" s="4"/>
      <c r="D197" s="4"/>
      <c r="E197" s="7"/>
      <c r="F197" s="6"/>
      <c r="G197" s="4"/>
      <c r="H197" s="4"/>
      <c r="I197" s="4"/>
      <c r="J197" s="4"/>
      <c r="K197" s="4"/>
      <c r="L197" s="4"/>
      <c r="M197" s="4"/>
      <c r="N197" s="4"/>
      <c r="O197" s="4"/>
    </row>
    <row r="198" spans="1:15">
      <c r="A198" s="4"/>
      <c r="B198" s="4"/>
      <c r="C198" s="4"/>
      <c r="D198" s="4"/>
      <c r="E198" s="7"/>
      <c r="F198" s="6"/>
      <c r="G198" s="4"/>
      <c r="H198" s="4"/>
      <c r="I198" s="4"/>
      <c r="J198" s="4"/>
      <c r="K198" s="4"/>
      <c r="L198" s="4"/>
      <c r="M198" s="4"/>
      <c r="N198" s="4"/>
      <c r="O198" s="4"/>
    </row>
    <row r="199" spans="1:15">
      <c r="A199" s="4"/>
      <c r="B199" s="4"/>
      <c r="C199" s="4"/>
      <c r="D199" s="4"/>
      <c r="E199" s="7"/>
      <c r="F199" s="6"/>
      <c r="G199" s="4"/>
      <c r="H199" s="4"/>
      <c r="I199" s="4"/>
      <c r="J199" s="4"/>
      <c r="K199" s="4"/>
      <c r="L199" s="4"/>
      <c r="M199" s="4"/>
      <c r="N199" s="4"/>
      <c r="O199" s="4"/>
    </row>
    <row r="200" spans="1:15">
      <c r="A200" s="4"/>
      <c r="B200" s="4"/>
      <c r="C200" s="4"/>
      <c r="D200" s="4"/>
      <c r="E200" s="7"/>
      <c r="F200" s="6"/>
      <c r="G200" s="4"/>
      <c r="H200" s="4"/>
      <c r="I200" s="4"/>
      <c r="J200" s="4"/>
      <c r="K200" s="4"/>
      <c r="L200" s="4"/>
      <c r="M200" s="4"/>
      <c r="N200" s="4"/>
      <c r="O200" s="4"/>
    </row>
    <row r="201" spans="1:15">
      <c r="A201" s="4"/>
      <c r="B201" s="4"/>
      <c r="C201" s="4"/>
      <c r="D201" s="4"/>
      <c r="E201" s="7"/>
      <c r="F201" s="6"/>
      <c r="G201" s="4"/>
      <c r="H201" s="4"/>
      <c r="I201" s="4"/>
      <c r="J201" s="4"/>
      <c r="K201" s="4"/>
      <c r="L201" s="4"/>
      <c r="M201" s="4"/>
      <c r="N201" s="4"/>
      <c r="O201" s="4"/>
    </row>
    <row r="202" spans="1:15">
      <c r="A202" s="4"/>
      <c r="B202" s="4"/>
      <c r="C202" s="4"/>
      <c r="D202" s="4"/>
      <c r="E202" s="7"/>
      <c r="F202" s="6"/>
      <c r="G202" s="4"/>
      <c r="H202" s="4"/>
      <c r="I202" s="4"/>
      <c r="J202" s="4"/>
      <c r="K202" s="4"/>
      <c r="L202" s="4"/>
      <c r="M202" s="4"/>
      <c r="N202" s="4"/>
      <c r="O202" s="4"/>
    </row>
    <row r="203" spans="1:15">
      <c r="A203" s="4"/>
      <c r="B203" s="4"/>
      <c r="C203" s="4"/>
      <c r="D203" s="4"/>
      <c r="E203" s="7"/>
      <c r="F203" s="6"/>
      <c r="G203" s="4"/>
      <c r="H203" s="4"/>
      <c r="I203" s="4"/>
      <c r="J203" s="4"/>
      <c r="K203" s="4"/>
      <c r="L203" s="4"/>
      <c r="M203" s="4"/>
      <c r="N203" s="4"/>
      <c r="O203" s="4"/>
    </row>
    <row r="204" spans="1:15">
      <c r="A204" s="4"/>
      <c r="B204" s="4"/>
      <c r="C204" s="4"/>
      <c r="D204" s="4"/>
      <c r="E204" s="7"/>
      <c r="F204" s="6"/>
      <c r="G204" s="4"/>
      <c r="H204" s="4"/>
      <c r="I204" s="4"/>
      <c r="J204" s="4"/>
      <c r="K204" s="4"/>
      <c r="L204" s="4"/>
      <c r="M204" s="4"/>
      <c r="N204" s="4"/>
      <c r="O204" s="4"/>
    </row>
    <row r="205" spans="1:15">
      <c r="A205" s="4"/>
      <c r="B205" s="4"/>
      <c r="C205" s="4"/>
      <c r="D205" s="4"/>
      <c r="E205" s="7"/>
      <c r="F205" s="6"/>
      <c r="G205" s="4"/>
      <c r="H205" s="4"/>
      <c r="I205" s="4"/>
      <c r="J205" s="4"/>
      <c r="K205" s="4"/>
      <c r="L205" s="4"/>
      <c r="M205" s="4"/>
      <c r="N205" s="4"/>
      <c r="O205" s="4"/>
    </row>
    <row r="206" spans="1:15">
      <c r="A206" s="4"/>
      <c r="B206" s="4"/>
      <c r="C206" s="4"/>
      <c r="D206" s="4"/>
      <c r="E206" s="7"/>
      <c r="F206" s="6"/>
      <c r="G206" s="4"/>
      <c r="H206" s="4"/>
      <c r="I206" s="4"/>
      <c r="J206" s="4"/>
      <c r="K206" s="4"/>
      <c r="L206" s="4"/>
      <c r="M206" s="4"/>
      <c r="N206" s="4"/>
      <c r="O206" s="4"/>
    </row>
    <row r="207" spans="1:15">
      <c r="A207" s="4"/>
      <c r="B207" s="4"/>
      <c r="C207" s="4"/>
      <c r="D207" s="4"/>
      <c r="E207" s="7"/>
      <c r="F207" s="6"/>
      <c r="G207" s="4"/>
      <c r="H207" s="4"/>
      <c r="I207" s="4"/>
      <c r="J207" s="4"/>
      <c r="K207" s="4"/>
      <c r="L207" s="4"/>
      <c r="M207" s="4"/>
      <c r="N207" s="4"/>
      <c r="O207" s="4"/>
    </row>
    <row r="208" spans="1:15">
      <c r="A208" s="4"/>
      <c r="B208" s="4"/>
      <c r="C208" s="4"/>
      <c r="D208" s="4"/>
      <c r="E208" s="7"/>
      <c r="F208" s="6"/>
      <c r="G208" s="4"/>
      <c r="H208" s="4"/>
      <c r="I208" s="4"/>
      <c r="J208" s="4"/>
      <c r="K208" s="4"/>
      <c r="L208" s="4"/>
      <c r="M208" s="4"/>
      <c r="N208" s="4"/>
      <c r="O208" s="4"/>
    </row>
    <row r="209" spans="1:15">
      <c r="A209" s="4"/>
      <c r="B209" s="4"/>
      <c r="C209" s="4"/>
      <c r="D209" s="4"/>
      <c r="E209" s="7"/>
      <c r="F209" s="6"/>
      <c r="G209" s="4"/>
      <c r="H209" s="4"/>
      <c r="I209" s="4"/>
      <c r="J209" s="4"/>
      <c r="K209" s="4"/>
      <c r="L209" s="4"/>
      <c r="M209" s="4"/>
      <c r="N209" s="4"/>
      <c r="O209" s="4"/>
    </row>
    <row r="210" spans="1:15">
      <c r="A210" s="4"/>
      <c r="B210" s="4"/>
      <c r="C210" s="4"/>
      <c r="D210" s="4"/>
      <c r="E210" s="7"/>
      <c r="F210" s="6"/>
      <c r="G210" s="4"/>
      <c r="H210" s="4"/>
      <c r="I210" s="4"/>
      <c r="J210" s="4"/>
      <c r="K210" s="4"/>
      <c r="L210" s="4"/>
      <c r="M210" s="4"/>
      <c r="N210" s="4"/>
      <c r="O210" s="4"/>
    </row>
    <row r="211" spans="1:15">
      <c r="A211" s="4"/>
      <c r="B211" s="4"/>
      <c r="C211" s="4"/>
      <c r="D211" s="4"/>
      <c r="E211" s="7"/>
      <c r="F211" s="6"/>
      <c r="G211" s="4"/>
      <c r="H211" s="4"/>
      <c r="I211" s="4"/>
      <c r="J211" s="4"/>
      <c r="K211" s="4"/>
      <c r="L211" s="4"/>
      <c r="M211" s="4"/>
      <c r="N211" s="4"/>
      <c r="O211" s="4"/>
    </row>
    <row r="212" spans="1:15">
      <c r="A212" s="4"/>
      <c r="B212" s="4"/>
      <c r="C212" s="4"/>
      <c r="D212" s="4"/>
      <c r="E212" s="7"/>
      <c r="F212" s="6"/>
      <c r="G212" s="4"/>
      <c r="H212" s="4"/>
      <c r="I212" s="4"/>
      <c r="J212" s="4"/>
      <c r="K212" s="4"/>
      <c r="L212" s="4"/>
      <c r="M212" s="4"/>
      <c r="N212" s="4"/>
      <c r="O212" s="4"/>
    </row>
    <row r="213" spans="1:15">
      <c r="A213" s="4"/>
      <c r="B213" s="4"/>
      <c r="C213" s="4"/>
      <c r="D213" s="4"/>
      <c r="E213" s="7"/>
      <c r="F213" s="6"/>
      <c r="G213" s="4"/>
      <c r="H213" s="4"/>
      <c r="I213" s="4"/>
      <c r="J213" s="4"/>
      <c r="K213" s="4"/>
      <c r="L213" s="4"/>
      <c r="M213" s="4"/>
      <c r="N213" s="4"/>
      <c r="O213" s="4"/>
    </row>
    <row r="214" spans="1:15">
      <c r="A214" s="4"/>
      <c r="B214" s="4"/>
      <c r="C214" s="4"/>
      <c r="D214" s="4"/>
      <c r="E214" s="7"/>
      <c r="F214" s="6"/>
      <c r="G214" s="4"/>
      <c r="H214" s="4"/>
      <c r="I214" s="4"/>
      <c r="J214" s="4"/>
      <c r="K214" s="4"/>
      <c r="L214" s="4"/>
      <c r="M214" s="4"/>
      <c r="N214" s="4"/>
      <c r="O214" s="4"/>
    </row>
    <row r="215" spans="1:15">
      <c r="A215" s="4"/>
      <c r="B215" s="4"/>
      <c r="C215" s="4"/>
      <c r="D215" s="4"/>
      <c r="E215" s="7"/>
      <c r="F215" s="6"/>
      <c r="G215" s="4"/>
      <c r="H215" s="4"/>
      <c r="I215" s="4"/>
      <c r="J215" s="4"/>
      <c r="K215" s="4"/>
      <c r="L215" s="4"/>
      <c r="M215" s="4"/>
      <c r="N215" s="4"/>
      <c r="O215" s="4"/>
    </row>
    <row r="216" spans="1:15">
      <c r="A216" s="4"/>
      <c r="B216" s="4"/>
      <c r="C216" s="4"/>
      <c r="D216" s="4"/>
      <c r="E216" s="7"/>
      <c r="F216" s="6"/>
      <c r="G216" s="4"/>
      <c r="H216" s="4"/>
      <c r="I216" s="4"/>
      <c r="J216" s="4"/>
      <c r="K216" s="4"/>
      <c r="L216" s="4"/>
      <c r="M216" s="4"/>
      <c r="N216" s="4"/>
      <c r="O216" s="4"/>
    </row>
    <row r="217" spans="1:15">
      <c r="A217" s="4"/>
      <c r="B217" s="4"/>
      <c r="C217" s="4"/>
      <c r="D217" s="4"/>
      <c r="E217" s="7"/>
      <c r="F217" s="6"/>
      <c r="G217" s="4"/>
      <c r="H217" s="4"/>
      <c r="I217" s="4"/>
      <c r="J217" s="4"/>
      <c r="K217" s="4"/>
      <c r="L217" s="4"/>
      <c r="M217" s="4"/>
      <c r="N217" s="4"/>
      <c r="O217" s="4"/>
    </row>
    <row r="218" spans="1:15">
      <c r="A218" s="4"/>
      <c r="B218" s="4"/>
      <c r="C218" s="4"/>
      <c r="D218" s="4"/>
      <c r="E218" s="7"/>
      <c r="F218" s="6"/>
      <c r="G218" s="4"/>
      <c r="H218" s="4"/>
      <c r="I218" s="4"/>
      <c r="J218" s="4"/>
      <c r="K218" s="4"/>
      <c r="L218" s="4"/>
      <c r="M218" s="4"/>
      <c r="N218" s="4"/>
      <c r="O218" s="4"/>
    </row>
    <row r="219" spans="1:15">
      <c r="A219" s="4"/>
      <c r="B219" s="4"/>
      <c r="C219" s="4"/>
      <c r="D219" s="4"/>
      <c r="E219" s="7"/>
      <c r="F219" s="6"/>
      <c r="G219" s="4"/>
      <c r="H219" s="4"/>
      <c r="I219" s="4"/>
      <c r="J219" s="4"/>
      <c r="K219" s="4"/>
      <c r="L219" s="4"/>
      <c r="M219" s="4"/>
      <c r="N219" s="4"/>
      <c r="O219" s="4"/>
    </row>
    <row r="220" spans="1:15">
      <c r="A220" s="4"/>
      <c r="B220" s="4"/>
      <c r="C220" s="4"/>
      <c r="D220" s="4"/>
      <c r="E220" s="7"/>
      <c r="F220" s="6"/>
      <c r="G220" s="4"/>
      <c r="H220" s="4"/>
      <c r="I220" s="4"/>
      <c r="J220" s="4"/>
      <c r="K220" s="4"/>
      <c r="L220" s="4"/>
      <c r="M220" s="4"/>
      <c r="N220" s="4"/>
      <c r="O220" s="4"/>
    </row>
    <row r="221" spans="1:15">
      <c r="A221" s="4"/>
      <c r="B221" s="4"/>
      <c r="C221" s="4"/>
      <c r="D221" s="4"/>
      <c r="E221" s="7"/>
      <c r="F221" s="6"/>
      <c r="G221" s="4"/>
      <c r="H221" s="4"/>
      <c r="I221" s="4"/>
      <c r="J221" s="4"/>
      <c r="K221" s="4"/>
      <c r="L221" s="4"/>
      <c r="M221" s="4"/>
      <c r="N221" s="4"/>
      <c r="O221" s="4"/>
    </row>
    <row r="222" spans="1:15" ht="12" customHeight="1">
      <c r="A222" s="4"/>
      <c r="B222" s="4"/>
      <c r="C222" s="4"/>
      <c r="D222" s="4"/>
      <c r="E222" s="7"/>
      <c r="F222" s="6"/>
      <c r="G222" s="4"/>
      <c r="H222" s="4"/>
      <c r="I222" s="4"/>
      <c r="J222" s="4"/>
      <c r="K222" s="4"/>
      <c r="L222" s="4"/>
      <c r="M222" s="4"/>
      <c r="N222" s="4"/>
      <c r="O222" s="4"/>
    </row>
    <row r="223" spans="1:15">
      <c r="A223" s="4"/>
      <c r="B223" s="4"/>
      <c r="C223" s="4"/>
      <c r="D223" s="4"/>
      <c r="E223" s="7"/>
      <c r="F223" s="6"/>
      <c r="G223" s="4"/>
      <c r="H223" s="4"/>
      <c r="I223" s="4"/>
      <c r="J223" s="4"/>
      <c r="K223" s="4"/>
      <c r="L223" s="4"/>
      <c r="M223" s="4"/>
      <c r="N223" s="4"/>
      <c r="O223" s="4"/>
    </row>
    <row r="224" spans="1:15">
      <c r="A224" s="4"/>
      <c r="B224" s="4"/>
      <c r="C224" s="4"/>
      <c r="D224" s="4"/>
      <c r="E224" s="7"/>
      <c r="F224" s="6"/>
      <c r="G224" s="4"/>
      <c r="H224" s="4"/>
      <c r="I224" s="4"/>
      <c r="J224" s="4"/>
      <c r="K224" s="4"/>
      <c r="L224" s="4"/>
      <c r="M224" s="4"/>
      <c r="N224" s="4"/>
      <c r="O224" s="4"/>
    </row>
    <row r="225" spans="1:15" ht="12" customHeight="1">
      <c r="A225" s="4"/>
      <c r="B225" s="4"/>
      <c r="C225" s="4"/>
      <c r="D225" s="4"/>
      <c r="E225" s="7"/>
      <c r="F225" s="6"/>
      <c r="G225" s="4"/>
      <c r="H225" s="4"/>
      <c r="I225" s="4"/>
      <c r="J225" s="4"/>
      <c r="K225" s="4"/>
      <c r="L225" s="4"/>
      <c r="M225" s="4"/>
      <c r="N225" s="4"/>
      <c r="O225" s="4"/>
    </row>
    <row r="226" spans="1:15" ht="12" customHeight="1">
      <c r="A226" s="4"/>
      <c r="B226" s="4"/>
      <c r="C226" s="4"/>
      <c r="D226" s="4"/>
      <c r="E226" s="7"/>
      <c r="F226" s="6"/>
      <c r="G226" s="4"/>
      <c r="H226" s="4"/>
      <c r="I226" s="4"/>
      <c r="J226" s="4"/>
      <c r="K226" s="4"/>
      <c r="L226" s="4"/>
      <c r="M226" s="4"/>
      <c r="N226" s="4"/>
      <c r="O226" s="4"/>
    </row>
    <row r="227" spans="1:15" ht="12" customHeight="1">
      <c r="A227" s="4"/>
      <c r="B227" s="4"/>
      <c r="C227" s="4"/>
      <c r="D227" s="4"/>
      <c r="E227" s="7"/>
      <c r="F227" s="6"/>
      <c r="G227" s="4"/>
      <c r="H227" s="4"/>
      <c r="I227" s="4"/>
      <c r="J227" s="4"/>
      <c r="K227" s="4"/>
      <c r="L227" s="4"/>
      <c r="M227" s="4"/>
      <c r="N227" s="4"/>
      <c r="O227" s="4"/>
    </row>
    <row r="228" spans="1:15" ht="12" customHeight="1">
      <c r="A228" s="4"/>
      <c r="B228" s="4"/>
      <c r="C228" s="4"/>
      <c r="D228" s="4"/>
      <c r="E228" s="7"/>
      <c r="F228" s="6"/>
      <c r="G228" s="4"/>
      <c r="H228" s="4"/>
      <c r="I228" s="4"/>
      <c r="J228" s="4"/>
      <c r="K228" s="4"/>
      <c r="L228" s="4"/>
      <c r="M228" s="4"/>
      <c r="N228" s="4"/>
      <c r="O228" s="4"/>
    </row>
    <row r="229" spans="1:15">
      <c r="A229" s="4"/>
      <c r="B229" s="4"/>
      <c r="C229" s="4"/>
      <c r="D229" s="4"/>
      <c r="E229" s="7"/>
      <c r="F229" s="6"/>
      <c r="G229" s="4"/>
      <c r="H229" s="4"/>
      <c r="I229" s="4"/>
      <c r="J229" s="4"/>
      <c r="K229" s="4"/>
      <c r="L229" s="4"/>
      <c r="M229" s="4"/>
      <c r="N229" s="4"/>
      <c r="O229" s="4"/>
    </row>
    <row r="230" spans="1:15">
      <c r="A230" s="4"/>
      <c r="B230" s="4"/>
      <c r="C230" s="4"/>
      <c r="D230" s="4"/>
      <c r="E230" s="7"/>
      <c r="F230" s="6"/>
      <c r="G230" s="4"/>
      <c r="H230" s="4"/>
      <c r="I230" s="4"/>
      <c r="J230" s="4"/>
      <c r="K230" s="4"/>
      <c r="L230" s="4"/>
      <c r="M230" s="4"/>
      <c r="N230" s="4"/>
      <c r="O230" s="4"/>
    </row>
    <row r="231" spans="1:15">
      <c r="A231" s="4"/>
      <c r="B231" s="4"/>
      <c r="C231" s="4"/>
      <c r="D231" s="4"/>
      <c r="E231" s="7"/>
      <c r="F231" s="6"/>
      <c r="G231" s="4"/>
      <c r="H231" s="4"/>
      <c r="I231" s="4"/>
      <c r="J231" s="4"/>
      <c r="K231" s="4"/>
      <c r="L231" s="4"/>
      <c r="M231" s="4"/>
      <c r="N231" s="4"/>
      <c r="O231" s="4"/>
    </row>
    <row r="232" spans="1:15">
      <c r="A232" s="4"/>
      <c r="B232" s="4"/>
      <c r="C232" s="4"/>
      <c r="D232" s="4"/>
      <c r="E232" s="7"/>
      <c r="F232" s="6"/>
      <c r="G232" s="4"/>
      <c r="H232" s="4"/>
      <c r="I232" s="4"/>
      <c r="J232" s="4"/>
      <c r="K232" s="4"/>
      <c r="L232" s="4"/>
      <c r="M232" s="4"/>
      <c r="N232" s="4"/>
      <c r="O232" s="4"/>
    </row>
    <row r="233" spans="1:15">
      <c r="A233" s="4"/>
      <c r="B233" s="4"/>
      <c r="C233" s="4"/>
      <c r="D233" s="4"/>
      <c r="E233" s="7"/>
      <c r="F233" s="6"/>
      <c r="G233" s="4"/>
      <c r="H233" s="4"/>
      <c r="I233" s="4"/>
      <c r="J233" s="4"/>
      <c r="K233" s="4"/>
      <c r="L233" s="4"/>
      <c r="M233" s="4"/>
      <c r="N233" s="4"/>
      <c r="O233" s="4"/>
    </row>
    <row r="234" spans="1:15">
      <c r="A234" s="4"/>
      <c r="B234" s="4"/>
      <c r="C234" s="4"/>
      <c r="D234" s="4"/>
      <c r="E234" s="7"/>
      <c r="F234" s="6"/>
      <c r="G234" s="4"/>
      <c r="H234" s="4"/>
      <c r="I234" s="4"/>
      <c r="J234" s="4"/>
      <c r="K234" s="4"/>
      <c r="L234" s="4"/>
      <c r="M234" s="4"/>
      <c r="N234" s="4"/>
      <c r="O234" s="4"/>
    </row>
    <row r="235" spans="1:15">
      <c r="A235" s="4"/>
      <c r="B235" s="4"/>
      <c r="C235" s="4"/>
      <c r="D235" s="4"/>
      <c r="E235" s="7"/>
      <c r="F235" s="6"/>
      <c r="G235" s="4"/>
      <c r="H235" s="4"/>
      <c r="I235" s="4"/>
      <c r="J235" s="4"/>
      <c r="K235" s="4"/>
      <c r="L235" s="4"/>
      <c r="M235" s="4"/>
      <c r="N235" s="4"/>
      <c r="O235" s="4"/>
    </row>
    <row r="236" spans="1:15">
      <c r="A236" s="4"/>
      <c r="B236" s="4"/>
      <c r="C236" s="4"/>
      <c r="D236" s="4"/>
      <c r="E236" s="7"/>
      <c r="F236" s="6"/>
      <c r="G236" s="4"/>
      <c r="H236" s="4"/>
      <c r="I236" s="4"/>
      <c r="J236" s="4"/>
      <c r="K236" s="4"/>
      <c r="L236" s="4"/>
      <c r="M236" s="4"/>
      <c r="N236" s="4"/>
      <c r="O236" s="4"/>
    </row>
    <row r="237" spans="1:15" ht="12" customHeight="1">
      <c r="A237" s="4"/>
      <c r="B237" s="4"/>
      <c r="C237" s="4"/>
      <c r="D237" s="4"/>
      <c r="E237" s="7"/>
      <c r="F237" s="6"/>
      <c r="G237" s="4"/>
      <c r="H237" s="4"/>
      <c r="I237" s="4"/>
      <c r="J237" s="4"/>
      <c r="K237" s="4"/>
      <c r="L237" s="4"/>
      <c r="M237" s="4"/>
      <c r="N237" s="4"/>
      <c r="O237" s="4"/>
    </row>
    <row r="238" spans="1:15">
      <c r="A238" s="4"/>
      <c r="B238" s="4"/>
      <c r="C238" s="4"/>
      <c r="D238" s="4"/>
      <c r="E238" s="7"/>
      <c r="F238" s="6"/>
      <c r="G238" s="4"/>
      <c r="H238" s="4"/>
      <c r="I238" s="4"/>
      <c r="J238" s="4"/>
      <c r="K238" s="4"/>
      <c r="L238" s="4"/>
      <c r="M238" s="4"/>
      <c r="N238" s="4"/>
      <c r="O238" s="4"/>
    </row>
    <row r="239" spans="1:15">
      <c r="A239" s="4"/>
      <c r="B239" s="4"/>
      <c r="C239" s="4"/>
      <c r="D239" s="4"/>
      <c r="E239" s="7"/>
      <c r="F239" s="6"/>
      <c r="G239" s="4"/>
      <c r="H239" s="4"/>
      <c r="I239" s="4"/>
      <c r="J239" s="4"/>
      <c r="K239" s="4"/>
      <c r="L239" s="4"/>
      <c r="M239" s="4"/>
      <c r="N239" s="4"/>
      <c r="O239" s="4"/>
    </row>
    <row r="240" spans="1:15" ht="12" customHeight="1">
      <c r="A240" s="4"/>
      <c r="B240" s="4"/>
      <c r="C240" s="4"/>
      <c r="D240" s="4"/>
      <c r="E240" s="7"/>
      <c r="F240" s="6"/>
      <c r="G240" s="4"/>
      <c r="H240" s="4"/>
      <c r="I240" s="4"/>
      <c r="J240" s="4"/>
      <c r="K240" s="4"/>
      <c r="L240" s="4"/>
      <c r="M240" s="4"/>
      <c r="N240" s="4"/>
      <c r="O240" s="4"/>
    </row>
    <row r="241" spans="1:15" ht="12" customHeight="1">
      <c r="A241" s="4"/>
      <c r="B241" s="4"/>
      <c r="C241" s="4"/>
      <c r="D241" s="4"/>
      <c r="E241" s="7"/>
      <c r="F241" s="6"/>
      <c r="G241" s="4"/>
      <c r="H241" s="4"/>
      <c r="I241" s="4"/>
      <c r="J241" s="4"/>
      <c r="K241" s="4"/>
      <c r="L241" s="4"/>
      <c r="M241" s="4"/>
      <c r="N241" s="4"/>
      <c r="O241" s="4"/>
    </row>
    <row r="242" spans="1:15" ht="12" customHeight="1">
      <c r="A242" s="4"/>
      <c r="B242" s="4"/>
      <c r="C242" s="4"/>
      <c r="D242" s="4"/>
      <c r="E242" s="7"/>
      <c r="F242" s="6"/>
      <c r="G242" s="4"/>
      <c r="H242" s="4"/>
      <c r="I242" s="4"/>
      <c r="J242" s="4"/>
      <c r="K242" s="4"/>
      <c r="L242" s="4"/>
      <c r="M242" s="4"/>
      <c r="N242" s="4"/>
      <c r="O242" s="4"/>
    </row>
    <row r="243" spans="1:15" ht="12" customHeight="1">
      <c r="A243" s="4"/>
      <c r="B243" s="4"/>
      <c r="C243" s="4"/>
      <c r="D243" s="4"/>
      <c r="E243" s="7"/>
      <c r="F243" s="6"/>
      <c r="G243" s="4"/>
      <c r="H243" s="4"/>
      <c r="I243" s="4"/>
      <c r="J243" s="4"/>
      <c r="K243" s="4"/>
      <c r="L243" s="4"/>
      <c r="M243" s="4"/>
      <c r="N243" s="4"/>
      <c r="O243" s="4"/>
    </row>
    <row r="244" spans="1:15">
      <c r="A244" s="5"/>
      <c r="B244" s="5"/>
      <c r="C244" s="5"/>
      <c r="D244" s="5"/>
      <c r="E244" s="9"/>
      <c r="F244" s="10"/>
      <c r="G244" s="5"/>
      <c r="H244" s="5"/>
      <c r="I244" s="5"/>
      <c r="J244" s="5"/>
      <c r="K244" s="5"/>
      <c r="L244" s="5"/>
      <c r="M244" s="5"/>
      <c r="N244" s="5"/>
      <c r="O244" s="5"/>
    </row>
    <row r="245" spans="1:15">
      <c r="A245" s="5"/>
      <c r="B245" s="5"/>
      <c r="C245" s="5"/>
      <c r="D245" s="5"/>
      <c r="E245" s="9"/>
      <c r="F245" s="10"/>
      <c r="G245" s="5"/>
      <c r="H245" s="5"/>
      <c r="I245" s="5"/>
      <c r="J245" s="5"/>
      <c r="K245" s="5"/>
      <c r="L245" s="5"/>
      <c r="M245" s="5"/>
      <c r="N245" s="5"/>
      <c r="O245" s="5"/>
    </row>
    <row r="246" spans="1:15">
      <c r="A246" s="5"/>
      <c r="B246" s="5"/>
      <c r="C246" s="5"/>
      <c r="D246" s="5"/>
      <c r="E246" s="9"/>
      <c r="F246" s="10"/>
      <c r="G246" s="5"/>
      <c r="H246" s="5"/>
      <c r="I246" s="5"/>
      <c r="J246" s="5"/>
      <c r="K246" s="5"/>
      <c r="L246" s="5"/>
      <c r="M246" s="5"/>
      <c r="N246" s="5"/>
      <c r="O246" s="5"/>
    </row>
    <row r="247" spans="1:15">
      <c r="A247" s="5"/>
      <c r="B247" s="5"/>
      <c r="C247" s="5"/>
      <c r="D247" s="5"/>
      <c r="E247" s="9"/>
      <c r="F247" s="10"/>
      <c r="G247" s="5"/>
      <c r="H247" s="5"/>
      <c r="I247" s="5"/>
      <c r="J247" s="5"/>
      <c r="K247" s="5"/>
      <c r="L247" s="5"/>
      <c r="M247" s="5"/>
      <c r="N247" s="5"/>
      <c r="O247" s="5"/>
    </row>
    <row r="248" spans="1:15">
      <c r="A248" s="5"/>
      <c r="B248" s="5"/>
      <c r="C248" s="5"/>
      <c r="D248" s="5"/>
      <c r="E248" s="9"/>
      <c r="F248" s="10"/>
      <c r="G248" s="5"/>
      <c r="H248" s="5"/>
      <c r="I248" s="5"/>
      <c r="J248" s="5"/>
      <c r="K248" s="5"/>
      <c r="L248" s="5"/>
      <c r="M248" s="5"/>
      <c r="N248" s="5"/>
      <c r="O248" s="5"/>
    </row>
    <row r="249" spans="1:15">
      <c r="A249" s="5"/>
      <c r="B249" s="5"/>
      <c r="C249" s="5"/>
      <c r="D249" s="5"/>
      <c r="E249" s="9"/>
      <c r="F249" s="10"/>
      <c r="G249" s="5"/>
      <c r="H249" s="5"/>
      <c r="I249" s="5"/>
      <c r="J249" s="5"/>
      <c r="K249" s="5"/>
      <c r="L249" s="5"/>
      <c r="M249" s="5"/>
      <c r="N249" s="5"/>
      <c r="O249" s="5"/>
    </row>
    <row r="250" spans="1:15">
      <c r="A250" s="5"/>
      <c r="B250" s="5"/>
      <c r="C250" s="5"/>
      <c r="D250" s="5"/>
      <c r="E250" s="9"/>
      <c r="F250" s="10"/>
      <c r="G250" s="5"/>
      <c r="H250" s="5"/>
      <c r="I250" s="5"/>
      <c r="J250" s="5"/>
      <c r="K250" s="5"/>
      <c r="L250" s="5"/>
      <c r="M250" s="5"/>
      <c r="N250" s="5"/>
      <c r="O250" s="5"/>
    </row>
    <row r="251" spans="1:15">
      <c r="A251" s="5"/>
      <c r="B251" s="5"/>
      <c r="C251" s="5"/>
      <c r="D251" s="5"/>
      <c r="E251" s="9"/>
      <c r="F251" s="10"/>
      <c r="G251" s="5"/>
      <c r="H251" s="5"/>
      <c r="I251" s="5"/>
      <c r="J251" s="5"/>
      <c r="K251" s="5"/>
      <c r="L251" s="5"/>
      <c r="M251" s="5"/>
      <c r="N251" s="5"/>
      <c r="O251" s="5"/>
    </row>
    <row r="252" spans="1:15">
      <c r="A252" s="5"/>
      <c r="B252" s="5"/>
      <c r="C252" s="5"/>
      <c r="D252" s="5"/>
      <c r="E252" s="9"/>
      <c r="F252" s="10"/>
      <c r="G252" s="5"/>
      <c r="H252" s="5"/>
      <c r="I252" s="5"/>
      <c r="J252" s="5"/>
      <c r="K252" s="5"/>
      <c r="L252" s="5"/>
      <c r="M252" s="5"/>
      <c r="N252" s="5"/>
      <c r="O252" s="5"/>
    </row>
    <row r="253" spans="1:15">
      <c r="A253" s="5"/>
      <c r="B253" s="5"/>
      <c r="C253" s="5"/>
      <c r="D253" s="5"/>
      <c r="E253" s="9"/>
      <c r="F253" s="10"/>
      <c r="G253" s="5"/>
      <c r="H253" s="5"/>
      <c r="I253" s="5"/>
      <c r="J253" s="5"/>
      <c r="K253" s="5"/>
      <c r="L253" s="5"/>
      <c r="M253" s="5"/>
      <c r="N253" s="5"/>
      <c r="O253" s="5"/>
    </row>
    <row r="254" spans="1:15">
      <c r="A254" s="5"/>
      <c r="B254" s="5"/>
      <c r="C254" s="5"/>
      <c r="D254" s="5"/>
      <c r="E254" s="9"/>
      <c r="F254" s="10"/>
      <c r="G254" s="5"/>
      <c r="H254" s="5"/>
      <c r="I254" s="5"/>
      <c r="J254" s="5"/>
      <c r="K254" s="5"/>
      <c r="L254" s="5"/>
      <c r="M254" s="5"/>
      <c r="N254" s="5"/>
      <c r="O254" s="5"/>
    </row>
    <row r="255" spans="1:15">
      <c r="A255" s="5"/>
      <c r="B255" s="5"/>
      <c r="C255" s="5"/>
      <c r="D255" s="5"/>
      <c r="E255" s="9"/>
      <c r="F255" s="10"/>
      <c r="G255" s="5"/>
      <c r="H255" s="5"/>
      <c r="I255" s="5"/>
      <c r="J255" s="5"/>
      <c r="K255" s="5"/>
      <c r="L255" s="5"/>
      <c r="M255" s="5"/>
      <c r="N255" s="5"/>
      <c r="O255" s="5"/>
    </row>
    <row r="262" ht="12" customHeight="1"/>
    <row r="265" ht="12" customHeight="1"/>
    <row r="266" ht="12" customHeight="1"/>
    <row r="267" ht="12" customHeight="1"/>
    <row r="268" ht="12" customHeight="1"/>
    <row r="277" ht="12" customHeight="1"/>
    <row r="280" ht="12" customHeight="1"/>
    <row r="281" ht="12" customHeight="1"/>
    <row r="282" ht="12" customHeight="1"/>
    <row r="283" ht="12" customHeight="1"/>
    <row r="293" ht="12" customHeight="1"/>
    <row r="296" ht="12" customHeight="1"/>
    <row r="297" ht="12" customHeight="1"/>
    <row r="298" ht="12" customHeight="1"/>
    <row r="299" ht="12" customHeight="1"/>
  </sheetData>
  <sheetProtection selectLockedCells="1" selectUnlockedCells="1"/>
  <mergeCells count="313">
    <mergeCell ref="N53:N54"/>
    <mergeCell ref="C62:O62"/>
    <mergeCell ref="L53:L54"/>
    <mergeCell ref="I87:I88"/>
    <mergeCell ref="O53:O54"/>
    <mergeCell ref="L56:O56"/>
    <mergeCell ref="L49:O49"/>
    <mergeCell ref="H87:H88"/>
    <mergeCell ref="G87:G88"/>
    <mergeCell ref="M53:M54"/>
    <mergeCell ref="M63:M64"/>
    <mergeCell ref="L81:O81"/>
    <mergeCell ref="C96:C99"/>
    <mergeCell ref="E96:E99"/>
    <mergeCell ref="F84:F85"/>
    <mergeCell ref="C100:F100"/>
    <mergeCell ref="B58:B60"/>
    <mergeCell ref="C58:C60"/>
    <mergeCell ref="D58:D60"/>
    <mergeCell ref="E58:E60"/>
    <mergeCell ref="N63:N64"/>
    <mergeCell ref="L60:O60"/>
    <mergeCell ref="L61:O61"/>
    <mergeCell ref="C61:F61"/>
    <mergeCell ref="L92:O92"/>
    <mergeCell ref="C93:O93"/>
    <mergeCell ref="L65:L68"/>
    <mergeCell ref="M65:M68"/>
    <mergeCell ref="N65:N68"/>
    <mergeCell ref="O65:O68"/>
    <mergeCell ref="A58:A60"/>
    <mergeCell ref="I30:I31"/>
    <mergeCell ref="D35:D37"/>
    <mergeCell ref="A48:A49"/>
    <mergeCell ref="D50:D51"/>
    <mergeCell ref="B48:B49"/>
    <mergeCell ref="A52:A55"/>
    <mergeCell ref="C48:C49"/>
    <mergeCell ref="D48:D49"/>
    <mergeCell ref="B52:B55"/>
    <mergeCell ref="E50:E51"/>
    <mergeCell ref="E48:E49"/>
    <mergeCell ref="C56:F56"/>
    <mergeCell ref="F30:F31"/>
    <mergeCell ref="A30:A32"/>
    <mergeCell ref="B30:B32"/>
    <mergeCell ref="A40:A43"/>
    <mergeCell ref="A46:A47"/>
    <mergeCell ref="A35:A37"/>
    <mergeCell ref="B35:B37"/>
    <mergeCell ref="A33:A34"/>
    <mergeCell ref="B33:B34"/>
    <mergeCell ref="D33:D34"/>
    <mergeCell ref="C29:O29"/>
    <mergeCell ref="L32:O32"/>
    <mergeCell ref="O35:O36"/>
    <mergeCell ref="H30:H31"/>
    <mergeCell ref="C28:F28"/>
    <mergeCell ref="L28:O28"/>
    <mergeCell ref="J24:J25"/>
    <mergeCell ref="L27:O27"/>
    <mergeCell ref="J30:J31"/>
    <mergeCell ref="K30:K31"/>
    <mergeCell ref="K24:K25"/>
    <mergeCell ref="F24:F25"/>
    <mergeCell ref="G24:G25"/>
    <mergeCell ref="H24:H25"/>
    <mergeCell ref="I24:I25"/>
    <mergeCell ref="E30:E32"/>
    <mergeCell ref="E33:E34"/>
    <mergeCell ref="C30:C32"/>
    <mergeCell ref="D30:D32"/>
    <mergeCell ref="C35:C37"/>
    <mergeCell ref="C33:C34"/>
    <mergeCell ref="E120:E121"/>
    <mergeCell ref="C115:O115"/>
    <mergeCell ref="C118:F118"/>
    <mergeCell ref="L118:O118"/>
    <mergeCell ref="B140:E140"/>
    <mergeCell ref="A102:A103"/>
    <mergeCell ref="B102:B103"/>
    <mergeCell ref="C102:C103"/>
    <mergeCell ref="B138:E138"/>
    <mergeCell ref="B137:E137"/>
    <mergeCell ref="E108:E109"/>
    <mergeCell ref="A108:A109"/>
    <mergeCell ref="B139:E139"/>
    <mergeCell ref="D112:D113"/>
    <mergeCell ref="E112:E113"/>
    <mergeCell ref="D108:D109"/>
    <mergeCell ref="B105:F105"/>
    <mergeCell ref="C120:C121"/>
    <mergeCell ref="C108:C109"/>
    <mergeCell ref="C122:F122"/>
    <mergeCell ref="B123:F123"/>
    <mergeCell ref="B112:B113"/>
    <mergeCell ref="C112:C113"/>
    <mergeCell ref="L103:O103"/>
    <mergeCell ref="B141:E141"/>
    <mergeCell ref="L110:O110"/>
    <mergeCell ref="L105:O105"/>
    <mergeCell ref="B106:O106"/>
    <mergeCell ref="B142:E142"/>
    <mergeCell ref="L123:O123"/>
    <mergeCell ref="L122:O122"/>
    <mergeCell ref="B124:F124"/>
    <mergeCell ref="L124:O124"/>
    <mergeCell ref="L121:O121"/>
    <mergeCell ref="A136:E136"/>
    <mergeCell ref="A120:A121"/>
    <mergeCell ref="D134:K134"/>
    <mergeCell ref="A116:A117"/>
    <mergeCell ref="C114:F114"/>
    <mergeCell ref="L114:O114"/>
    <mergeCell ref="B120:B121"/>
    <mergeCell ref="B116:B117"/>
    <mergeCell ref="C116:C117"/>
    <mergeCell ref="C119:O119"/>
    <mergeCell ref="D116:D117"/>
    <mergeCell ref="E116:E117"/>
    <mergeCell ref="L117:O117"/>
    <mergeCell ref="D120:D121"/>
    <mergeCell ref="E24:E27"/>
    <mergeCell ref="L34:O34"/>
    <mergeCell ref="G30:G31"/>
    <mergeCell ref="B149:E149"/>
    <mergeCell ref="L63:L64"/>
    <mergeCell ref="B147:E147"/>
    <mergeCell ref="B144:E144"/>
    <mergeCell ref="B143:E143"/>
    <mergeCell ref="B148:E148"/>
    <mergeCell ref="B145:E145"/>
    <mergeCell ref="B146:E146"/>
    <mergeCell ref="C92:F92"/>
    <mergeCell ref="L73:O73"/>
    <mergeCell ref="C78:F78"/>
    <mergeCell ref="L78:O78"/>
    <mergeCell ref="C79:O79"/>
    <mergeCell ref="C87:C89"/>
    <mergeCell ref="D87:D89"/>
    <mergeCell ref="E87:E89"/>
    <mergeCell ref="F87:F88"/>
    <mergeCell ref="J87:J88"/>
    <mergeCell ref="K87:K88"/>
    <mergeCell ref="L89:O89"/>
    <mergeCell ref="L113:O113"/>
    <mergeCell ref="A22:A23"/>
    <mergeCell ref="A18:A21"/>
    <mergeCell ref="B18:B21"/>
    <mergeCell ref="D18:D21"/>
    <mergeCell ref="E18:E21"/>
    <mergeCell ref="C18:C21"/>
    <mergeCell ref="A150:E150"/>
    <mergeCell ref="A15:O15"/>
    <mergeCell ref="B16:O16"/>
    <mergeCell ref="C44:F44"/>
    <mergeCell ref="L44:O44"/>
    <mergeCell ref="A38:A39"/>
    <mergeCell ref="B38:B39"/>
    <mergeCell ref="L43:O43"/>
    <mergeCell ref="C38:C39"/>
    <mergeCell ref="D38:D39"/>
    <mergeCell ref="L39:O39"/>
    <mergeCell ref="E40:E43"/>
    <mergeCell ref="E38:E39"/>
    <mergeCell ref="D40:D43"/>
    <mergeCell ref="A24:A27"/>
    <mergeCell ref="B24:B27"/>
    <mergeCell ref="C24:C27"/>
    <mergeCell ref="D24:D27"/>
    <mergeCell ref="I11:I13"/>
    <mergeCell ref="C11:C13"/>
    <mergeCell ref="M12:O12"/>
    <mergeCell ref="G11:G13"/>
    <mergeCell ref="E11:E13"/>
    <mergeCell ref="B22:B23"/>
    <mergeCell ref="C22:C23"/>
    <mergeCell ref="D22:D23"/>
    <mergeCell ref="E22:E23"/>
    <mergeCell ref="D11:D13"/>
    <mergeCell ref="L23:O23"/>
    <mergeCell ref="L1:O1"/>
    <mergeCell ref="A8:O8"/>
    <mergeCell ref="A9:O9"/>
    <mergeCell ref="L21:O21"/>
    <mergeCell ref="L18:L20"/>
    <mergeCell ref="M18:M20"/>
    <mergeCell ref="J11:J13"/>
    <mergeCell ref="A14:O14"/>
    <mergeCell ref="N18:N20"/>
    <mergeCell ref="O18:O20"/>
    <mergeCell ref="H11:H13"/>
    <mergeCell ref="C17:O17"/>
    <mergeCell ref="L2:O2"/>
    <mergeCell ref="L3:O3"/>
    <mergeCell ref="L4:O4"/>
    <mergeCell ref="L5:O5"/>
    <mergeCell ref="L6:O6"/>
    <mergeCell ref="M10:O10"/>
    <mergeCell ref="A11:A13"/>
    <mergeCell ref="K11:K13"/>
    <mergeCell ref="F11:F13"/>
    <mergeCell ref="L12:L13"/>
    <mergeCell ref="B11:B13"/>
    <mergeCell ref="L11:O11"/>
    <mergeCell ref="L47:O47"/>
    <mergeCell ref="E35:E37"/>
    <mergeCell ref="C46:C47"/>
    <mergeCell ref="E46:E47"/>
    <mergeCell ref="D46:D47"/>
    <mergeCell ref="B40:B43"/>
    <mergeCell ref="C40:C43"/>
    <mergeCell ref="B46:B47"/>
    <mergeCell ref="C45:O45"/>
    <mergeCell ref="H40:H42"/>
    <mergeCell ref="I40:I42"/>
    <mergeCell ref="J40:J42"/>
    <mergeCell ref="K40:K42"/>
    <mergeCell ref="N35:N36"/>
    <mergeCell ref="G40:G42"/>
    <mergeCell ref="F40:F42"/>
    <mergeCell ref="L37:O37"/>
    <mergeCell ref="L35:L36"/>
    <mergeCell ref="M35:M36"/>
    <mergeCell ref="A70:A71"/>
    <mergeCell ref="B70:B71"/>
    <mergeCell ref="C70:C71"/>
    <mergeCell ref="D70:D71"/>
    <mergeCell ref="E70:E71"/>
    <mergeCell ref="L71:O71"/>
    <mergeCell ref="A72:A73"/>
    <mergeCell ref="A63:A69"/>
    <mergeCell ref="A74:A77"/>
    <mergeCell ref="B74:B77"/>
    <mergeCell ref="C74:C77"/>
    <mergeCell ref="D74:D77"/>
    <mergeCell ref="E74:E77"/>
    <mergeCell ref="C63:C69"/>
    <mergeCell ref="D63:D69"/>
    <mergeCell ref="E63:E69"/>
    <mergeCell ref="L77:O77"/>
    <mergeCell ref="B72:B73"/>
    <mergeCell ref="C72:C73"/>
    <mergeCell ref="D72:D73"/>
    <mergeCell ref="E72:E73"/>
    <mergeCell ref="B63:B69"/>
    <mergeCell ref="L69:O69"/>
    <mergeCell ref="O63:O64"/>
    <mergeCell ref="A84:A86"/>
    <mergeCell ref="B84:B86"/>
    <mergeCell ref="C84:C86"/>
    <mergeCell ref="D84:D86"/>
    <mergeCell ref="E84:E86"/>
    <mergeCell ref="L83:O83"/>
    <mergeCell ref="A82:A83"/>
    <mergeCell ref="L86:O86"/>
    <mergeCell ref="H84:H85"/>
    <mergeCell ref="I84:I85"/>
    <mergeCell ref="B82:B83"/>
    <mergeCell ref="C82:C83"/>
    <mergeCell ref="D82:D83"/>
    <mergeCell ref="E82:E83"/>
    <mergeCell ref="J84:J85"/>
    <mergeCell ref="K84:K85"/>
    <mergeCell ref="G84:G85"/>
    <mergeCell ref="A94:A95"/>
    <mergeCell ref="B94:B95"/>
    <mergeCell ref="C94:C95"/>
    <mergeCell ref="D94:D95"/>
    <mergeCell ref="E94:E95"/>
    <mergeCell ref="A112:A113"/>
    <mergeCell ref="C110:F110"/>
    <mergeCell ref="L100:O100"/>
    <mergeCell ref="D102:D103"/>
    <mergeCell ref="E102:E103"/>
    <mergeCell ref="M96:M98"/>
    <mergeCell ref="N96:N98"/>
    <mergeCell ref="O96:O98"/>
    <mergeCell ref="C104:F104"/>
    <mergeCell ref="L104:O104"/>
    <mergeCell ref="C101:O101"/>
    <mergeCell ref="L109:O109"/>
    <mergeCell ref="B108:B109"/>
    <mergeCell ref="D96:D99"/>
    <mergeCell ref="C111:O111"/>
    <mergeCell ref="L99:O99"/>
    <mergeCell ref="A96:A99"/>
    <mergeCell ref="B96:B99"/>
    <mergeCell ref="L96:L98"/>
    <mergeCell ref="A87:A89"/>
    <mergeCell ref="B87:B89"/>
    <mergeCell ref="A50:A51"/>
    <mergeCell ref="B50:B51"/>
    <mergeCell ref="C57:O57"/>
    <mergeCell ref="L51:O51"/>
    <mergeCell ref="C50:C51"/>
    <mergeCell ref="L95:O95"/>
    <mergeCell ref="C107:O107"/>
    <mergeCell ref="C52:C55"/>
    <mergeCell ref="D52:D55"/>
    <mergeCell ref="E52:E55"/>
    <mergeCell ref="L55:O55"/>
    <mergeCell ref="A90:A91"/>
    <mergeCell ref="B90:B91"/>
    <mergeCell ref="C90:C91"/>
    <mergeCell ref="D90:D91"/>
    <mergeCell ref="E90:E91"/>
    <mergeCell ref="L91:O91"/>
    <mergeCell ref="A80:A81"/>
    <mergeCell ref="B80:B81"/>
    <mergeCell ref="C80:C81"/>
    <mergeCell ref="D80:D81"/>
    <mergeCell ref="E80:E81"/>
  </mergeCells>
  <pageMargins left="0.98425196850393704" right="0.39370078740157483" top="0.59055118110236227" bottom="0.39370078740157483" header="0.31496062992125984" footer="0.31496062992125984"/>
  <pageSetup paperSize="9" scale="90" firstPageNumber="41" fitToHeight="0" orientation="landscape" useFirstPageNumber="1" r:id="rId1"/>
  <headerFooter scaleWithDoc="0">
    <oddHeader>&amp;C
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7"/>
  <sheetViews>
    <sheetView zoomScale="118" zoomScaleNormal="118" workbookViewId="0">
      <selection activeCell="B19" sqref="B19"/>
    </sheetView>
  </sheetViews>
  <sheetFormatPr defaultColWidth="11.5703125" defaultRowHeight="12.75"/>
  <cols>
    <col min="1" max="1" width="28.28515625" customWidth="1"/>
    <col min="2" max="2" width="61.7109375" customWidth="1"/>
    <col min="3" max="3" width="16" customWidth="1"/>
  </cols>
  <sheetData>
    <row r="2" spans="1:8" s="13" customFormat="1" ht="34.5" customHeight="1">
      <c r="A2" s="325" t="s">
        <v>65</v>
      </c>
      <c r="B2" s="325"/>
      <c r="C2" s="325"/>
      <c r="D2" s="12"/>
    </row>
    <row r="3" spans="1:8" s="13" customFormat="1" ht="12" customHeight="1">
      <c r="A3" s="11"/>
      <c r="B3" s="327"/>
      <c r="C3" s="328"/>
      <c r="D3" s="12"/>
    </row>
    <row r="4" spans="1:8" s="13" customFormat="1" ht="15.75">
      <c r="A4" s="14" t="s">
        <v>66</v>
      </c>
      <c r="B4" s="321" t="s">
        <v>86</v>
      </c>
      <c r="C4" s="322"/>
      <c r="H4" s="12"/>
    </row>
    <row r="5" spans="1:8" s="13" customFormat="1" ht="30.75" customHeight="1">
      <c r="A5" s="15" t="s">
        <v>25</v>
      </c>
      <c r="B5" s="323" t="s">
        <v>165</v>
      </c>
      <c r="C5" s="324"/>
    </row>
    <row r="6" spans="1:8" s="13" customFormat="1" ht="15.75" customHeight="1">
      <c r="A6" s="15" t="s">
        <v>28</v>
      </c>
      <c r="B6" s="323" t="s">
        <v>161</v>
      </c>
      <c r="C6" s="324"/>
    </row>
    <row r="7" spans="1:8" s="13" customFormat="1" ht="15.75" customHeight="1">
      <c r="A7" s="15" t="s">
        <v>31</v>
      </c>
      <c r="B7" s="323" t="s">
        <v>162</v>
      </c>
      <c r="C7" s="324"/>
    </row>
    <row r="8" spans="1:8" s="13" customFormat="1" ht="15.75" customHeight="1">
      <c r="A8" s="15" t="s">
        <v>110</v>
      </c>
      <c r="B8" s="323" t="s">
        <v>163</v>
      </c>
      <c r="C8" s="324"/>
    </row>
    <row r="9" spans="1:8" s="13" customFormat="1" ht="15.75" customHeight="1">
      <c r="A9" s="15" t="s">
        <v>160</v>
      </c>
      <c r="B9" s="323" t="s">
        <v>164</v>
      </c>
      <c r="C9" s="324"/>
    </row>
    <row r="10" spans="1:8" s="13" customFormat="1" ht="15.75" customHeight="1">
      <c r="A10" s="15" t="s">
        <v>30</v>
      </c>
      <c r="B10" s="323" t="s">
        <v>67</v>
      </c>
      <c r="C10" s="324"/>
    </row>
    <row r="11" spans="1:8" s="13" customFormat="1" ht="17.100000000000001" customHeight="1">
      <c r="A11" s="14">
        <v>145787276</v>
      </c>
      <c r="B11" s="323" t="s">
        <v>68</v>
      </c>
      <c r="C11" s="324"/>
    </row>
    <row r="12" spans="1:8" s="13" customFormat="1" ht="15.75" customHeight="1">
      <c r="A12" s="14"/>
      <c r="B12" s="321"/>
      <c r="C12" s="322"/>
    </row>
    <row r="13" spans="1:8" s="13" customFormat="1" ht="15.75" customHeight="1"/>
    <row r="14" spans="1:8" s="13" customFormat="1" ht="15.75" customHeight="1">
      <c r="A14" s="326" t="s">
        <v>166</v>
      </c>
      <c r="B14" s="326"/>
      <c r="C14" s="326"/>
    </row>
    <row r="17" spans="2:2">
      <c r="B17" s="54"/>
    </row>
  </sheetData>
  <sheetProtection selectLockedCells="1" selectUnlockedCells="1"/>
  <mergeCells count="12">
    <mergeCell ref="B4:C4"/>
    <mergeCell ref="B12:C12"/>
    <mergeCell ref="B11:C11"/>
    <mergeCell ref="A2:C2"/>
    <mergeCell ref="A14:C14"/>
    <mergeCell ref="B5:C5"/>
    <mergeCell ref="B6:C6"/>
    <mergeCell ref="B7:C7"/>
    <mergeCell ref="B8:C8"/>
    <mergeCell ref="B9:C9"/>
    <mergeCell ref="B10:C10"/>
    <mergeCell ref="B3:C3"/>
  </mergeCells>
  <pageMargins left="1.1811023622047245" right="0.70866141732283472" top="0.59055118110236227" bottom="0.59055118110236227" header="0.31496062992125984" footer="0.31496062992125984"/>
  <pageSetup paperSize="9" firstPageNumber="9" fitToHeight="0" orientation="landscape" useFirstPageNumber="1" r:id="rId1"/>
  <headerFooter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35380</TotalTime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</vt:i4>
      </vt:variant>
    </vt:vector>
  </HeadingPairs>
  <TitlesOfParts>
    <vt:vector size="4" baseType="lpstr">
      <vt:lpstr>1_c_1_c_1_forma</vt:lpstr>
      <vt:lpstr>vykdytojų_kodai</vt:lpstr>
      <vt:lpstr>Excel_BuiltIn_Print_Titles_1_1_1</vt:lpstr>
      <vt:lpstr>'1_c_1_c_1_forma'!Print_Titles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Rasa Macienė</dc:creator>
  <cp:lastModifiedBy>Rasa Macienė</cp:lastModifiedBy>
  <cp:revision>62</cp:revision>
  <cp:lastPrinted>2017-11-24T11:28:58Z</cp:lastPrinted>
  <dcterms:created xsi:type="dcterms:W3CDTF">2013-01-18T06:31:20Z</dcterms:created>
  <dcterms:modified xsi:type="dcterms:W3CDTF">2018-01-23T11:55:48Z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lexID">
    <vt:lpwstr>7FB59300-DABD-427D-BC0E-856CA4E02A65</vt:lpwstr>
  </property>
</Properties>
</file>