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180" windowHeight="8070"/>
  </bookViews>
  <sheets>
    <sheet name="Sheet2" sheetId="1" r:id="rId1"/>
    <sheet name="Sheet1" sheetId="2" r:id="rId2"/>
  </sheets>
  <definedNames>
    <definedName name="irenginiai">#REF!</definedName>
    <definedName name="metai">#REF!</definedName>
    <definedName name="plotas">#REF!</definedName>
  </definedNames>
  <calcPr calcId="125725"/>
  <customWorkbookViews>
    <customWorkbookView name="kkk - Personal View" guid="{C2948FDC-E5DB-4451-A6CD-3075CCDCD666}" mergeInterval="0" personalView="1" maximized="1" xWindow="1" yWindow="1" windowWidth="1020" windowHeight="548" activeSheetId="1"/>
  </customWorkbookViews>
</workbook>
</file>

<file path=xl/calcChain.xml><?xml version="1.0" encoding="utf-8"?>
<calcChain xmlns="http://schemas.openxmlformats.org/spreadsheetml/2006/main">
  <c r="G10" i="1"/>
  <c r="G11" l="1"/>
  <c r="G12"/>
  <c r="G7"/>
  <c r="G6"/>
  <c r="G5"/>
  <c r="G3"/>
  <c r="G15" s="1"/>
  <c r="G13"/>
  <c r="G4"/>
  <c r="G16" l="1"/>
</calcChain>
</file>

<file path=xl/comments1.xml><?xml version="1.0" encoding="utf-8"?>
<comments xmlns="http://schemas.openxmlformats.org/spreadsheetml/2006/main">
  <authors>
    <author>kkk</author>
  </authors>
  <commentList>
    <comment ref="E3" authorId="0">
      <text>
        <r>
          <rPr>
            <b/>
            <sz val="8"/>
            <color indexed="81"/>
            <rFont val="Tahoma"/>
            <family val="2"/>
            <charset val="186"/>
          </rPr>
          <t>pastaba:</t>
        </r>
        <r>
          <rPr>
            <sz val="8"/>
            <color indexed="81"/>
            <rFont val="Tahoma"/>
            <family val="2"/>
            <charset val="186"/>
          </rPr>
          <t xml:space="preserve">
nurodykite terminą </t>
        </r>
        <r>
          <rPr>
            <b/>
            <sz val="8"/>
            <color indexed="81"/>
            <rFont val="Tahoma"/>
            <family val="2"/>
            <charset val="186"/>
          </rPr>
          <t>metais</t>
        </r>
      </text>
    </comment>
    <comment ref="E4" authorId="0">
      <text>
        <r>
          <rPr>
            <b/>
            <sz val="8"/>
            <color indexed="81"/>
            <rFont val="Tahoma"/>
            <family val="2"/>
            <charset val="186"/>
          </rPr>
          <t>pastaba:</t>
        </r>
        <r>
          <rPr>
            <sz val="8"/>
            <color indexed="81"/>
            <rFont val="Tahoma"/>
            <family val="2"/>
            <charset val="186"/>
          </rPr>
          <t xml:space="preserve">
Nurodykite terminą </t>
        </r>
        <r>
          <rPr>
            <b/>
            <sz val="8"/>
            <color indexed="81"/>
            <rFont val="Tahoma"/>
            <family val="2"/>
            <charset val="186"/>
          </rPr>
          <t>dienomis</t>
        </r>
      </text>
    </comment>
    <comment ref="E5" authorId="0">
      <text>
        <r>
          <rPr>
            <b/>
            <sz val="8"/>
            <color indexed="81"/>
            <rFont val="Tahoma"/>
            <family val="2"/>
            <charset val="186"/>
          </rPr>
          <t>pastaba:</t>
        </r>
        <r>
          <rPr>
            <sz val="8"/>
            <color indexed="81"/>
            <rFont val="Tahoma"/>
            <family val="2"/>
            <charset val="186"/>
          </rPr>
          <t xml:space="preserve">
Nurodykite terminą </t>
        </r>
        <r>
          <rPr>
            <b/>
            <sz val="8"/>
            <color indexed="81"/>
            <rFont val="Tahoma"/>
            <family val="2"/>
            <charset val="186"/>
          </rPr>
          <t>dienomis</t>
        </r>
      </text>
    </comment>
    <comment ref="E6" authorId="0">
      <text>
        <r>
          <rPr>
            <b/>
            <sz val="8"/>
            <color indexed="81"/>
            <rFont val="Tahoma"/>
            <family val="2"/>
            <charset val="186"/>
          </rPr>
          <t>pastaba:</t>
        </r>
        <r>
          <rPr>
            <sz val="8"/>
            <color indexed="81"/>
            <rFont val="Tahoma"/>
            <family val="2"/>
            <charset val="186"/>
          </rPr>
          <t xml:space="preserve">
Nurodykite terminą </t>
        </r>
        <r>
          <rPr>
            <b/>
            <sz val="8"/>
            <color indexed="81"/>
            <rFont val="Tahoma"/>
            <family val="2"/>
            <charset val="186"/>
          </rPr>
          <t>metais</t>
        </r>
      </text>
    </comment>
    <comment ref="E7" authorId="0">
      <text>
        <r>
          <rPr>
            <b/>
            <sz val="8"/>
            <color indexed="81"/>
            <rFont val="Tahoma"/>
            <family val="2"/>
            <charset val="186"/>
          </rPr>
          <t>pastaba:</t>
        </r>
        <r>
          <rPr>
            <sz val="8"/>
            <color indexed="81"/>
            <rFont val="Tahoma"/>
            <family val="2"/>
            <charset val="186"/>
          </rPr>
          <t xml:space="preserve">
Nurodykite terminą </t>
        </r>
        <r>
          <rPr>
            <b/>
            <sz val="8"/>
            <color indexed="81"/>
            <rFont val="Tahoma"/>
            <family val="2"/>
            <charset val="186"/>
          </rPr>
          <t>metais</t>
        </r>
      </text>
    </comment>
  </commentList>
</comments>
</file>

<file path=xl/sharedStrings.xml><?xml version="1.0" encoding="utf-8"?>
<sst xmlns="http://schemas.openxmlformats.org/spreadsheetml/2006/main" count="42" uniqueCount="31">
  <si>
    <t>Trumpalaikė išorinė reklama (iki 1 mėn.)</t>
  </si>
  <si>
    <t>Išorinė reklama (ilgiau nei 1 mėn., trumpiau nei 1 m.)</t>
  </si>
  <si>
    <t>Ilgalaikė išorinė (taip pat ir kintamoji) reklama (iki 5 m.)</t>
  </si>
  <si>
    <t>Ilgalaikė išorinė (taip pat ir kintamoji) reklama (iki 5 m.) priv. obj.</t>
  </si>
  <si>
    <t>Iškaba</t>
  </si>
  <si>
    <t>Informaciniai stovai</t>
  </si>
  <si>
    <t>Ant transporto priemonių</t>
  </si>
  <si>
    <t>Ant rekl. vežiojamo įrenginio</t>
  </si>
  <si>
    <t>metai</t>
  </si>
  <si>
    <t>Rinkliavos už leidimo įrengti išorinę reklamą skaičiuoklė</t>
  </si>
  <si>
    <t>dienos</t>
  </si>
  <si>
    <t>SUMA (Eur)</t>
  </si>
  <si>
    <t>plotą (kv. m.)</t>
  </si>
  <si>
    <t>priem. kiekį</t>
  </si>
  <si>
    <t>Priemonių valdytojo priemonės</t>
  </si>
  <si>
    <t>Įveskite: terminą</t>
  </si>
  <si>
    <t>Apskaičiuota suma</t>
  </si>
  <si>
    <t>13 straipsnis. Vietinių rinkliavų dydžiai</t>
  </si>
  <si>
    <t>1. Vietinės rinkliavos dydis nustatomas vietinės rinkliavos nuostatuose.</t>
  </si>
  <si>
    <t>Kai vietinės rinkliavos dydis yra ne didesnis kaip 10 eurų, jis nustatomas eurais su centais, vieno skaitmens po kablelio tikslumu.</t>
  </si>
  <si>
    <t>Ant vietinio keleivinio kelių transporto priemonių</t>
  </si>
  <si>
    <t xml:space="preserve">2. Vietinės rinkliavos dydis nustatomas eurais be centų, kai vietinės rinkliavos dydis yra lygus arba didesnis kaip 10 eurų. </t>
  </si>
  <si>
    <t>Skleidžiama tik su Savivaldybe organizuojamų renginių reklama</t>
  </si>
  <si>
    <r>
      <rPr>
        <b/>
        <sz val="14"/>
        <color rgb="FFFF0000"/>
        <rFont val="Arial"/>
        <family val="2"/>
        <charset val="186"/>
      </rPr>
      <t>*</t>
    </r>
    <r>
      <rPr>
        <b/>
        <sz val="9"/>
        <color theme="1"/>
        <rFont val="Arial"/>
        <family val="2"/>
        <charset val="186"/>
      </rPr>
      <t xml:space="preserve"> Pastaba</t>
    </r>
  </si>
  <si>
    <r>
      <rPr>
        <b/>
        <sz val="14"/>
        <color rgb="FFFF0000"/>
        <rFont val="Arial"/>
        <family val="2"/>
        <charset val="186"/>
      </rPr>
      <t>**</t>
    </r>
    <r>
      <rPr>
        <b/>
        <sz val="9"/>
        <color theme="1"/>
        <rFont val="Arial"/>
        <family val="2"/>
        <charset val="186"/>
      </rPr>
      <t xml:space="preserve"> Pastaba: Vadovaujamasi LR Rinkliavų įstatymo nuostatomis:</t>
    </r>
  </si>
  <si>
    <t>Ant kelių transporto priemonės vežiojamo reklam. įrenginio</t>
  </si>
  <si>
    <r>
      <t xml:space="preserve">Pasirinkite  </t>
    </r>
    <r>
      <rPr>
        <b/>
        <sz val="11"/>
        <color rgb="FFFF0000"/>
        <rFont val="Calibri"/>
        <family val="2"/>
        <charset val="186"/>
      </rPr>
      <t>↓</t>
    </r>
  </si>
  <si>
    <r>
      <t xml:space="preserve">Patikslinkite priem. pobūdį </t>
    </r>
    <r>
      <rPr>
        <b/>
        <sz val="11"/>
        <color rgb="FFFF0000"/>
        <rFont val="Calibri"/>
        <family val="2"/>
        <charset val="186"/>
      </rPr>
      <t>↓</t>
    </r>
  </si>
  <si>
    <r>
      <t>MOKĖTINA SUMA</t>
    </r>
    <r>
      <rPr>
        <b/>
        <sz val="10"/>
        <color rgb="FFFF0000"/>
        <rFont val="Calibri"/>
        <family val="2"/>
        <charset val="186"/>
        <scheme val="minor"/>
      </rPr>
      <t>**</t>
    </r>
  </si>
  <si>
    <t xml:space="preserve">Informaciniai stovai </t>
  </si>
  <si>
    <r>
      <t>Šiaulių miesto riboženkliai (ne daugiau kaip 4 riboženkliai)</t>
    </r>
    <r>
      <rPr>
        <sz val="11"/>
        <color rgb="FFFF0000"/>
        <rFont val="Calibri"/>
        <family val="2"/>
        <charset val="186"/>
        <scheme val="minor"/>
      </rPr>
      <t>*</t>
    </r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</si>
</sst>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13">
    <font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8"/>
      <color indexed="81"/>
      <name val="Tahoma"/>
      <family val="2"/>
      <charset val="186"/>
    </font>
    <font>
      <b/>
      <sz val="8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b/>
      <sz val="14"/>
      <color rgb="FFFF000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4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Fill="1" applyBorder="1" applyProtection="1">
      <protection locked="0"/>
    </xf>
    <xf numFmtId="0" fontId="4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right"/>
    </xf>
    <xf numFmtId="0" fontId="1" fillId="3" borderId="3" xfId="0" applyFont="1" applyFill="1" applyBorder="1" applyAlignment="1" applyProtection="1">
      <alignment horizontal="right"/>
    </xf>
    <xf numFmtId="0" fontId="1" fillId="3" borderId="4" xfId="0" applyFont="1" applyFill="1" applyBorder="1" applyAlignment="1" applyProtection="1">
      <alignment horizontal="right"/>
    </xf>
    <xf numFmtId="0" fontId="0" fillId="0" borderId="1" xfId="0" applyBorder="1" applyProtection="1"/>
    <xf numFmtId="0" fontId="0" fillId="0" borderId="3" xfId="0" applyBorder="1" applyProtection="1"/>
    <xf numFmtId="0" fontId="1" fillId="3" borderId="2" xfId="0" applyFont="1" applyFill="1" applyBorder="1" applyAlignment="1" applyProtection="1">
      <alignment horizontal="center" wrapText="1"/>
    </xf>
    <xf numFmtId="0" fontId="4" fillId="3" borderId="1" xfId="0" applyFont="1" applyFill="1" applyBorder="1" applyAlignment="1" applyProtection="1">
      <alignment horizontal="right"/>
    </xf>
    <xf numFmtId="2" fontId="0" fillId="0" borderId="1" xfId="0" applyNumberFormat="1" applyBorder="1" applyProtection="1"/>
    <xf numFmtId="164" fontId="0" fillId="0" borderId="0" xfId="0" applyNumberFormat="1" applyProtection="1"/>
    <xf numFmtId="2" fontId="0" fillId="0" borderId="0" xfId="0" applyNumberFormat="1" applyProtection="1"/>
    <xf numFmtId="0" fontId="4" fillId="3" borderId="3" xfId="0" applyFont="1" applyFill="1" applyBorder="1" applyAlignment="1" applyProtection="1">
      <alignment horizontal="left"/>
    </xf>
    <xf numFmtId="0" fontId="1" fillId="3" borderId="2" xfId="0" applyFont="1" applyFill="1" applyBorder="1" applyAlignment="1" applyProtection="1">
      <alignment horizontal="left" wrapText="1"/>
    </xf>
    <xf numFmtId="0" fontId="1" fillId="3" borderId="2" xfId="0" applyFont="1" applyFill="1" applyBorder="1" applyAlignment="1" applyProtection="1">
      <alignment horizontal="left"/>
    </xf>
    <xf numFmtId="0" fontId="1" fillId="3" borderId="2" xfId="0" applyFont="1" applyFill="1" applyBorder="1" applyAlignment="1" applyProtection="1">
      <alignment horizontal="right"/>
    </xf>
    <xf numFmtId="0" fontId="1" fillId="3" borderId="2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right"/>
    </xf>
    <xf numFmtId="0" fontId="0" fillId="0" borderId="6" xfId="0" applyBorder="1" applyProtection="1"/>
    <xf numFmtId="2" fontId="0" fillId="0" borderId="4" xfId="0" applyNumberFormat="1" applyBorder="1" applyProtection="1"/>
    <xf numFmtId="0" fontId="10" fillId="0" borderId="2" xfId="0" applyFont="1" applyBorder="1" applyProtection="1"/>
    <xf numFmtId="2" fontId="0" fillId="0" borderId="2" xfId="0" applyNumberFormat="1" applyFont="1" applyBorder="1" applyProtection="1"/>
    <xf numFmtId="0" fontId="11" fillId="0" borderId="2" xfId="0" applyFont="1" applyBorder="1" applyProtection="1"/>
    <xf numFmtId="0" fontId="4" fillId="0" borderId="2" xfId="0" applyFont="1" applyBorder="1" applyProtection="1"/>
    <xf numFmtId="0" fontId="6" fillId="3" borderId="0" xfId="0" applyFont="1" applyFill="1" applyProtection="1"/>
    <xf numFmtId="0" fontId="0" fillId="0" borderId="0" xfId="0" applyNumberFormat="1" applyProtection="1"/>
    <xf numFmtId="0" fontId="4" fillId="0" borderId="0" xfId="0" applyFont="1" applyBorder="1" applyProtection="1"/>
    <xf numFmtId="0" fontId="7" fillId="0" borderId="0" xfId="0" applyFont="1" applyProtection="1"/>
    <xf numFmtId="0" fontId="0" fillId="0" borderId="0" xfId="0" applyFont="1" applyProtection="1"/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F11" sqref="F11"/>
    </sheetView>
  </sheetViews>
  <sheetFormatPr defaultRowHeight="15"/>
  <cols>
    <col min="1" max="1" width="4.5703125" style="1" customWidth="1"/>
    <col min="2" max="2" width="53.140625" style="1" customWidth="1"/>
    <col min="3" max="3" width="15.28515625" style="1" customWidth="1"/>
    <col min="4" max="4" width="12.7109375" style="1" customWidth="1"/>
    <col min="5" max="5" width="16" style="1" customWidth="1"/>
    <col min="6" max="6" width="15.7109375" style="1" customWidth="1"/>
    <col min="7" max="7" width="16" style="1" customWidth="1"/>
    <col min="8" max="8" width="13.140625" style="1" customWidth="1"/>
    <col min="9" max="16384" width="9.140625" style="1"/>
  </cols>
  <sheetData>
    <row r="1" spans="1:7" ht="22.5" customHeight="1" thickBot="1">
      <c r="A1" s="9" t="s">
        <v>9</v>
      </c>
      <c r="B1" s="10"/>
      <c r="C1" s="10"/>
      <c r="D1" s="10"/>
      <c r="E1" s="10"/>
      <c r="F1" s="10"/>
      <c r="G1" s="10"/>
    </row>
    <row r="2" spans="1:7" ht="17.25" customHeight="1" thickTop="1" thickBot="1">
      <c r="A2" s="11"/>
      <c r="B2" s="12"/>
      <c r="C2" s="13"/>
      <c r="D2" s="12"/>
      <c r="E2" s="16" t="s">
        <v>15</v>
      </c>
      <c r="F2" s="16" t="s">
        <v>12</v>
      </c>
      <c r="G2" s="17" t="s">
        <v>11</v>
      </c>
    </row>
    <row r="3" spans="1:7" ht="16.5" thickTop="1" thickBot="1">
      <c r="A3" s="14">
        <v>1</v>
      </c>
      <c r="B3" s="38" t="s">
        <v>4</v>
      </c>
      <c r="C3" s="39"/>
      <c r="D3" s="15" t="s">
        <v>8</v>
      </c>
      <c r="E3" s="2"/>
      <c r="F3" s="2"/>
      <c r="G3" s="18">
        <f>IF(E3&gt;5,"Terminas per ilgas",IF(F3&gt;3,E3*F3*35,IF(F3&gt;0.999,29,IF(F3&gt;0,14,0))))</f>
        <v>0</v>
      </c>
    </row>
    <row r="4" spans="1:7" ht="16.5" thickTop="1" thickBot="1">
      <c r="A4" s="14">
        <v>2</v>
      </c>
      <c r="B4" s="38" t="s">
        <v>0</v>
      </c>
      <c r="C4" s="39"/>
      <c r="D4" s="15" t="s">
        <v>10</v>
      </c>
      <c r="E4" s="2"/>
      <c r="F4" s="2"/>
      <c r="G4" s="18">
        <f>IF($E$4&gt;31,"Įvestas terminas viršija 31 d.",$F$4*$E$4*0.6)</f>
        <v>0</v>
      </c>
    </row>
    <row r="5" spans="1:7" ht="16.5" thickTop="1" thickBot="1">
      <c r="A5" s="14">
        <v>3</v>
      </c>
      <c r="B5" s="38" t="s">
        <v>1</v>
      </c>
      <c r="C5" s="39"/>
      <c r="D5" s="15" t="s">
        <v>10</v>
      </c>
      <c r="E5" s="2"/>
      <c r="F5" s="2"/>
      <c r="G5" s="18">
        <f>IF($E$5=0,0,IF($E$5&gt;31,IF($E$5&gt;365,"Terminas ilgesnis nei 1 m.",$F$5*$E$5*0.6),"Terminas mažesnis nei 1 mėn."))</f>
        <v>0</v>
      </c>
    </row>
    <row r="6" spans="1:7" ht="16.5" thickTop="1" thickBot="1">
      <c r="A6" s="14">
        <v>4</v>
      </c>
      <c r="B6" s="38" t="s">
        <v>2</v>
      </c>
      <c r="C6" s="39"/>
      <c r="D6" s="15" t="s">
        <v>8</v>
      </c>
      <c r="E6" s="2"/>
      <c r="F6" s="2"/>
      <c r="G6" s="18">
        <f>IF($E$6=0,0,IF($E$6&lt;1,"Terminas trumpesnis, nei 1 m.",IF($E$6&gt;5,"Terminas ilgesnis nei 1 m.",$F$6*$E$6*21)))</f>
        <v>0</v>
      </c>
    </row>
    <row r="7" spans="1:7" ht="16.5" thickTop="1" thickBot="1">
      <c r="A7" s="14">
        <v>5</v>
      </c>
      <c r="B7" s="38" t="s">
        <v>3</v>
      </c>
      <c r="C7" s="39"/>
      <c r="D7" s="15" t="s">
        <v>8</v>
      </c>
      <c r="E7" s="2"/>
      <c r="F7" s="2"/>
      <c r="G7" s="18">
        <f>IF($E$7=0,0,IF($E$7&gt;1,IF($E$7&gt;5,"Terminas ilgesnis nei 5 m.",$E$7*$F$7*15),"Terminas trumpesnis nei 1 m."))</f>
        <v>0</v>
      </c>
    </row>
    <row r="8" spans="1:7" ht="16.5" thickTop="1" thickBot="1">
      <c r="A8" s="10"/>
      <c r="B8" s="10"/>
      <c r="C8" s="10"/>
      <c r="D8" s="10"/>
      <c r="E8" s="10"/>
      <c r="F8" s="19"/>
      <c r="G8" s="20"/>
    </row>
    <row r="9" spans="1:7" ht="30" customHeight="1" thickTop="1" thickBot="1">
      <c r="A9" s="11"/>
      <c r="B9" s="21" t="s">
        <v>14</v>
      </c>
      <c r="C9" s="22" t="s">
        <v>27</v>
      </c>
      <c r="D9" s="23" t="s">
        <v>26</v>
      </c>
      <c r="E9" s="24" t="s">
        <v>15</v>
      </c>
      <c r="F9" s="25" t="s">
        <v>13</v>
      </c>
      <c r="G9" s="26" t="s">
        <v>11</v>
      </c>
    </row>
    <row r="10" spans="1:7" ht="16.5" thickTop="1" thickBot="1">
      <c r="A10" s="14">
        <v>6</v>
      </c>
      <c r="B10" s="15" t="s">
        <v>20</v>
      </c>
      <c r="C10" s="8"/>
      <c r="D10" s="3"/>
      <c r="E10" s="3"/>
      <c r="F10" s="4"/>
      <c r="G10" s="28">
        <f>IF(D10="metai",IF(E10&gt;5,"Terminas per  ilgas",IF(C10="autobusas",E10*F10*300,IF(C10="pailgintas autobusas",E10*F10*450,E10*F10*30))),IF(E10&gt;1825,"Terminas per  ilgas",IF(C10="autobusas",E10*F10*(300/365),IF(C10="pailgintas autobusas",E10*F10*(450/365),E10*F10*(30/365)))))</f>
        <v>0</v>
      </c>
    </row>
    <row r="11" spans="1:7" ht="16.5" thickTop="1" thickBot="1">
      <c r="A11" s="14">
        <v>7</v>
      </c>
      <c r="B11" s="14" t="s">
        <v>29</v>
      </c>
      <c r="C11" s="27"/>
      <c r="D11" s="3"/>
      <c r="E11" s="3"/>
      <c r="F11" s="4"/>
      <c r="G11" s="28">
        <f>IF(D11="metai",IF(E11&gt;5,"Terminas ilgesnis, nei 5 metai",IF(E11=0,0,E11*F11*50)),IF(E11&gt;1825,"Terminas ilgesnis, nei 1825 dienos",IF(E11=0,0,E11*F11*(50/365))))</f>
        <v>0</v>
      </c>
    </row>
    <row r="12" spans="1:7" ht="16.5" thickTop="1" thickBot="1">
      <c r="A12" s="14">
        <v>8</v>
      </c>
      <c r="B12" s="14" t="s">
        <v>30</v>
      </c>
      <c r="C12" s="15"/>
      <c r="D12" s="3"/>
      <c r="E12" s="3"/>
      <c r="F12" s="4"/>
      <c r="G12" s="28">
        <f>IF(D12="metai",IF(E12&gt;5,"Terminas ilgesnis, nei 5 metai",IF(E12=0,0,E12*F12*25)),IF(E12&gt;1825,"Terminas ilgesnis, nei 1825 dienos",IF(E12=0,0,E12*F12*(25/365))))</f>
        <v>0</v>
      </c>
    </row>
    <row r="13" spans="1:7" ht="16.5" thickTop="1" thickBot="1">
      <c r="A13" s="14">
        <v>9</v>
      </c>
      <c r="B13" s="14" t="s">
        <v>25</v>
      </c>
      <c r="C13" s="15"/>
      <c r="D13" s="3"/>
      <c r="E13" s="3"/>
      <c r="F13" s="4"/>
      <c r="G13" s="28">
        <f>IF($D$13="metai",IF($E$13&lt;5,$E$13*$F$13*300,"Terminas per ilgas"),IF($E$13&lt;1826,$E$13*$F$13*(300/365),"Terminas per ilgas"))</f>
        <v>0</v>
      </c>
    </row>
    <row r="14" spans="1:7" ht="15" customHeight="1" thickTop="1" thickBot="1">
      <c r="A14" s="10"/>
      <c r="B14" s="10"/>
      <c r="C14" s="10"/>
      <c r="D14" s="10"/>
      <c r="E14" s="10"/>
      <c r="F14" s="19"/>
      <c r="G14" s="20"/>
    </row>
    <row r="15" spans="1:7" ht="16.5" thickTop="1" thickBot="1">
      <c r="A15" s="10"/>
      <c r="B15" s="10"/>
      <c r="C15" s="10"/>
      <c r="D15" s="10"/>
      <c r="E15" s="10"/>
      <c r="F15" s="29" t="s">
        <v>16</v>
      </c>
      <c r="G15" s="30">
        <f>SUM(G3:G7,G10:G13)</f>
        <v>0</v>
      </c>
    </row>
    <row r="16" spans="1:7" ht="16.5" thickTop="1" thickBot="1">
      <c r="A16" s="10"/>
      <c r="B16" s="10"/>
      <c r="C16" s="10"/>
      <c r="D16" s="10"/>
      <c r="E16" s="10"/>
      <c r="F16" s="31" t="s">
        <v>28</v>
      </c>
      <c r="G16" s="32">
        <f>IF(G15&lt;10,ROUND(G15,2),ROUND(G15,0))</f>
        <v>0</v>
      </c>
    </row>
    <row r="17" spans="1:8" ht="18.75" thickTop="1">
      <c r="A17" s="10"/>
      <c r="B17" s="33" t="s">
        <v>23</v>
      </c>
      <c r="C17" s="10"/>
      <c r="D17" s="10"/>
      <c r="E17" s="10"/>
      <c r="F17" s="34"/>
      <c r="G17" s="35"/>
      <c r="H17" s="6"/>
    </row>
    <row r="18" spans="1:8">
      <c r="A18" s="10"/>
      <c r="B18" s="36" t="s">
        <v>22</v>
      </c>
      <c r="C18" s="36"/>
      <c r="D18" s="10"/>
      <c r="E18" s="10"/>
      <c r="F18" s="34"/>
      <c r="G18" s="35"/>
      <c r="H18" s="6"/>
    </row>
    <row r="19" spans="1:8">
      <c r="A19" s="10"/>
      <c r="B19" s="10"/>
      <c r="C19" s="10"/>
      <c r="D19" s="10"/>
      <c r="E19" s="10"/>
      <c r="F19" s="34"/>
      <c r="G19" s="35"/>
      <c r="H19" s="6"/>
    </row>
    <row r="20" spans="1:8" ht="18">
      <c r="A20" s="10"/>
      <c r="B20" s="33" t="s">
        <v>24</v>
      </c>
      <c r="C20" s="10"/>
      <c r="D20" s="10"/>
      <c r="E20" s="10"/>
      <c r="F20" s="34"/>
      <c r="G20" s="35"/>
      <c r="H20" s="6"/>
    </row>
    <row r="21" spans="1:8">
      <c r="A21" s="10"/>
      <c r="B21" s="36" t="s">
        <v>17</v>
      </c>
      <c r="C21" s="36"/>
      <c r="D21" s="37"/>
      <c r="E21" s="37"/>
      <c r="F21" s="34"/>
      <c r="G21" s="35"/>
      <c r="H21" s="6"/>
    </row>
    <row r="22" spans="1:8">
      <c r="A22" s="10"/>
      <c r="B22" s="36" t="s">
        <v>18</v>
      </c>
      <c r="C22" s="36"/>
      <c r="D22" s="37"/>
      <c r="E22" s="37"/>
      <c r="F22" s="34"/>
      <c r="G22" s="10"/>
    </row>
    <row r="23" spans="1:8">
      <c r="A23" s="10"/>
      <c r="B23" s="36" t="s">
        <v>21</v>
      </c>
      <c r="C23" s="36"/>
      <c r="D23" s="37"/>
      <c r="E23" s="37"/>
      <c r="F23" s="34"/>
      <c r="G23" s="10"/>
    </row>
    <row r="24" spans="1:8">
      <c r="A24" s="10"/>
      <c r="B24" s="36" t="s">
        <v>19</v>
      </c>
      <c r="C24" s="36"/>
      <c r="D24" s="37"/>
      <c r="E24" s="37"/>
      <c r="F24" s="34"/>
      <c r="G24" s="10"/>
    </row>
    <row r="25" spans="1:8">
      <c r="A25" s="10"/>
      <c r="B25" s="10"/>
      <c r="C25" s="10"/>
      <c r="D25" s="10"/>
      <c r="E25" s="10"/>
      <c r="F25" s="10"/>
      <c r="G25" s="10"/>
    </row>
    <row r="26" spans="1:8">
      <c r="G26" s="5"/>
    </row>
    <row r="27" spans="1:8">
      <c r="B27" s="7"/>
      <c r="C27" s="7"/>
      <c r="G27" s="5"/>
    </row>
    <row r="28" spans="1:8">
      <c r="B28" s="7"/>
      <c r="C28" s="7"/>
      <c r="G28" s="5"/>
    </row>
    <row r="29" spans="1:8">
      <c r="B29" s="7"/>
      <c r="C29" s="7"/>
      <c r="G29" s="5"/>
    </row>
    <row r="30" spans="1:8">
      <c r="B30" s="7"/>
      <c r="C30" s="7"/>
    </row>
    <row r="31" spans="1:8">
      <c r="B31" s="7"/>
      <c r="C31" s="7"/>
    </row>
    <row r="32" spans="1:8">
      <c r="B32" s="7"/>
      <c r="C32" s="7"/>
    </row>
  </sheetData>
  <sheetProtection password="CF7A" sheet="1" objects="1" scenarios="1" selectLockedCells="1"/>
  <customSheetViews>
    <customSheetView guid="{C2948FDC-E5DB-4451-A6CD-3075CCDCD666}">
      <selection activeCell="B12" sqref="B1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5">
    <mergeCell ref="B3:C3"/>
    <mergeCell ref="B4:C4"/>
    <mergeCell ref="B5:C5"/>
    <mergeCell ref="B6:C6"/>
    <mergeCell ref="B7:C7"/>
  </mergeCells>
  <dataValidations count="4">
    <dataValidation type="list" allowBlank="1" showInputMessage="1" showErrorMessage="1" sqref="D10:D13">
      <formula1>"metai, dienos"</formula1>
    </dataValidation>
    <dataValidation type="list" allowBlank="1" showInputMessage="1" showErrorMessage="1" sqref="D33">
      <formula1>"1,2,3"</formula1>
    </dataValidation>
    <dataValidation type="list" allowBlank="1" showInputMessage="1" showErrorMessage="1" sqref="G22:G24">
      <formula1>$B$29:$B$31</formula1>
    </dataValidation>
    <dataValidation type="list" allowBlank="1" showInputMessage="1" showErrorMessage="1" sqref="C10">
      <formula1>"autobusas,pailgintas autobusas,taksi"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workbookViewId="0">
      <selection activeCell="B2" sqref="B2"/>
    </sheetView>
  </sheetViews>
  <sheetFormatPr defaultRowHeight="15"/>
  <cols>
    <col min="2" max="2" width="58" customWidth="1"/>
  </cols>
  <sheetData>
    <row r="1" spans="1:2">
      <c r="A1" t="s">
        <v>9</v>
      </c>
    </row>
    <row r="4" spans="1:2">
      <c r="A4">
        <v>1</v>
      </c>
      <c r="B4" t="s">
        <v>4</v>
      </c>
    </row>
    <row r="5" spans="1:2">
      <c r="A5">
        <v>2</v>
      </c>
      <c r="B5" t="s">
        <v>0</v>
      </c>
    </row>
    <row r="6" spans="1:2">
      <c r="A6">
        <v>3</v>
      </c>
      <c r="B6" t="s">
        <v>1</v>
      </c>
    </row>
    <row r="7" spans="1:2">
      <c r="A7">
        <v>4</v>
      </c>
      <c r="B7" t="s">
        <v>2</v>
      </c>
    </row>
    <row r="8" spans="1:2">
      <c r="A8">
        <v>5</v>
      </c>
      <c r="B8" t="s">
        <v>3</v>
      </c>
    </row>
    <row r="9" spans="1:2">
      <c r="A9">
        <v>6</v>
      </c>
      <c r="B9" t="s">
        <v>5</v>
      </c>
    </row>
    <row r="10" spans="1:2">
      <c r="A10">
        <v>7</v>
      </c>
      <c r="B10" t="s">
        <v>6</v>
      </c>
    </row>
    <row r="11" spans="1:2">
      <c r="A11">
        <v>8</v>
      </c>
      <c r="B11" t="s">
        <v>7</v>
      </c>
    </row>
  </sheetData>
  <customSheetViews>
    <customSheetView guid="{C2948FDC-E5DB-4451-A6CD-3075CCDCD666}">
      <selection activeCell="B2" sqref="B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kkk</cp:lastModifiedBy>
  <cp:lastPrinted>2016-01-12T13:36:13Z</cp:lastPrinted>
  <dcterms:created xsi:type="dcterms:W3CDTF">2016-01-12T06:08:46Z</dcterms:created>
  <dcterms:modified xsi:type="dcterms:W3CDTF">2016-01-14T13:09:55Z</dcterms:modified>
</cp:coreProperties>
</file>